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mc:AlternateContent xmlns:mc="http://schemas.openxmlformats.org/markup-compatibility/2006">
    <mc:Choice Requires="x15">
      <x15ac:absPath xmlns:x15ac="http://schemas.microsoft.com/office/spreadsheetml/2010/11/ac" url="C:\Users\sczagric\AppData\Local\Microsoft\Windows\INetCache\Content.Outlook\8W41MFKB\"/>
    </mc:Choice>
  </mc:AlternateContent>
  <xr:revisionPtr revIDLastSave="0" documentId="13_ncr:1_{B3BFBC54-8D0D-4770-B246-4AA195C550D5}" xr6:coauthVersionLast="47" xr6:coauthVersionMax="47" xr10:uidLastSave="{00000000-0000-0000-0000-000000000000}"/>
  <bookViews>
    <workbookView xWindow="-120" yWindow="-120" windowWidth="29040" windowHeight="15720" firstSheet="1" activeTab="2" xr2:uid="{16858C56-15E1-4996-89D6-C4F1993A31DC}"/>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4" i="8" l="1"/>
  <c r="D97" i="8"/>
  <c r="D92" i="8"/>
  <c r="D87" i="8"/>
  <c r="D82" i="8"/>
  <c r="D77" i="8"/>
  <c r="D72" i="8"/>
  <c r="D67" i="8"/>
  <c r="D62" i="8"/>
  <c r="D57" i="8"/>
  <c r="D51" i="8" s="1"/>
  <c r="D52" i="8"/>
  <c r="D46" i="8"/>
  <c r="D45" i="8" s="1"/>
  <c r="D37" i="8"/>
  <c r="D27" i="8"/>
  <c r="D25" i="8" s="1"/>
  <c r="D18" i="8"/>
  <c r="C1594" i="1" s="1"/>
  <c r="H1594" i="1" s="1"/>
  <c r="D8" i="8"/>
  <c r="E44" i="7"/>
  <c r="D44" i="7"/>
  <c r="E39" i="7"/>
  <c r="E38" i="7" s="1"/>
  <c r="D39" i="7"/>
  <c r="D38" i="7" s="1"/>
  <c r="H35" i="3" s="1"/>
  <c r="E30" i="7"/>
  <c r="D30" i="7"/>
  <c r="E23" i="7"/>
  <c r="D23" i="7"/>
  <c r="E22" i="7"/>
  <c r="D22" i="7"/>
  <c r="E14" i="7"/>
  <c r="D14" i="7"/>
  <c r="E7" i="7"/>
  <c r="E6" i="7" s="1"/>
  <c r="D7" i="7"/>
  <c r="D6" i="7" s="1"/>
  <c r="E5" i="7"/>
  <c r="D5" i="7"/>
  <c r="H33" i="3" s="1"/>
  <c r="F140" i="6"/>
  <c r="F139" i="6"/>
  <c r="F138" i="6"/>
  <c r="F137" i="6"/>
  <c r="F136" i="6"/>
  <c r="F135" i="6"/>
  <c r="F134" i="6"/>
  <c r="F133" i="6"/>
  <c r="F132" i="6"/>
  <c r="F131" i="6"/>
  <c r="E130" i="6"/>
  <c r="E129" i="6" s="1"/>
  <c r="D130" i="6"/>
  <c r="F130" i="6" s="1"/>
  <c r="D129" i="6"/>
  <c r="F129" i="6" s="1"/>
  <c r="F128" i="6"/>
  <c r="F127" i="6"/>
  <c r="F126" i="6"/>
  <c r="F125" i="6"/>
  <c r="F124" i="6"/>
  <c r="F123" i="6"/>
  <c r="E122" i="6"/>
  <c r="E114" i="6" s="1"/>
  <c r="D122" i="6"/>
  <c r="F122" i="6" s="1"/>
  <c r="F121" i="6"/>
  <c r="F120" i="6"/>
  <c r="F119" i="6"/>
  <c r="F118" i="6"/>
  <c r="E118" i="6"/>
  <c r="D118" i="6"/>
  <c r="F117" i="6"/>
  <c r="F116" i="6"/>
  <c r="E115" i="6"/>
  <c r="D115" i="6"/>
  <c r="F113" i="6"/>
  <c r="F112" i="6"/>
  <c r="F111" i="6"/>
  <c r="F110" i="6"/>
  <c r="F109" i="6"/>
  <c r="F108" i="6"/>
  <c r="E107" i="6"/>
  <c r="D107" i="6"/>
  <c r="F107" i="6" s="1"/>
  <c r="F106" i="6"/>
  <c r="F105" i="6"/>
  <c r="F104" i="6"/>
  <c r="F103" i="6"/>
  <c r="F102" i="6"/>
  <c r="F101" i="6"/>
  <c r="F100" i="6"/>
  <c r="F99" i="6"/>
  <c r="E99" i="6"/>
  <c r="D99" i="6"/>
  <c r="F98" i="6"/>
  <c r="F97" i="6"/>
  <c r="F96" i="6"/>
  <c r="F95" i="6"/>
  <c r="E94" i="6"/>
  <c r="E89" i="6" s="1"/>
  <c r="D94" i="6"/>
  <c r="F93" i="6"/>
  <c r="F92" i="6"/>
  <c r="F91" i="6"/>
  <c r="F90" i="6"/>
  <c r="E90" i="6"/>
  <c r="D90"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9" i="6" s="1"/>
  <c r="F38" i="6"/>
  <c r="F37" i="6"/>
  <c r="E36" i="6"/>
  <c r="E35" i="6" s="1"/>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9" i="6"/>
  <c r="F8" i="6"/>
  <c r="F7" i="6"/>
  <c r="F6" i="6"/>
  <c r="E6" i="6"/>
  <c r="D6" i="6"/>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4" i="5"/>
  <c r="F293" i="5"/>
  <c r="F292" i="5"/>
  <c r="F291" i="5"/>
  <c r="F290" i="5"/>
  <c r="E290" i="5"/>
  <c r="D290" i="5"/>
  <c r="F289" i="5"/>
  <c r="F288" i="5"/>
  <c r="F287" i="5"/>
  <c r="F286" i="5"/>
  <c r="F285" i="5"/>
  <c r="F284" i="5"/>
  <c r="F283" i="5"/>
  <c r="F282" i="5"/>
  <c r="F281" i="5"/>
  <c r="F280" i="5"/>
  <c r="F279" i="5"/>
  <c r="F278" i="5"/>
  <c r="F277" i="5"/>
  <c r="F276" i="5"/>
  <c r="E276" i="5"/>
  <c r="E273" i="5" s="1"/>
  <c r="D276" i="5"/>
  <c r="F275" i="5"/>
  <c r="F274" i="5"/>
  <c r="F273" i="5"/>
  <c r="D273" i="5"/>
  <c r="F272" i="5"/>
  <c r="F271" i="5"/>
  <c r="F270" i="5"/>
  <c r="F269" i="5"/>
  <c r="F268" i="5"/>
  <c r="F267" i="5"/>
  <c r="F266" i="5"/>
  <c r="F265" i="5"/>
  <c r="F264" i="5"/>
  <c r="F263" i="5"/>
  <c r="E263" i="5"/>
  <c r="D263" i="5"/>
  <c r="F262" i="5"/>
  <c r="F261" i="5"/>
  <c r="F260" i="5"/>
  <c r="E259" i="5"/>
  <c r="D259" i="5"/>
  <c r="F258" i="5"/>
  <c r="F257" i="5"/>
  <c r="F256" i="5"/>
  <c r="F255" i="5"/>
  <c r="E255" i="5"/>
  <c r="D255" i="5"/>
  <c r="E254" i="5"/>
  <c r="E250" i="5" s="1"/>
  <c r="I25" i="3" s="1"/>
  <c r="F253" i="5"/>
  <c r="F252" i="5"/>
  <c r="F251"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D219" i="5"/>
  <c r="E218" i="5"/>
  <c r="F217" i="5"/>
  <c r="F216" i="5"/>
  <c r="F215" i="5"/>
  <c r="F214" i="5"/>
  <c r="F213" i="5"/>
  <c r="F212" i="5"/>
  <c r="F211" i="5"/>
  <c r="E210" i="5"/>
  <c r="D210" i="5"/>
  <c r="F210" i="5" s="1"/>
  <c r="F209" i="5"/>
  <c r="F208" i="5"/>
  <c r="F207" i="5"/>
  <c r="F206" i="5"/>
  <c r="F205" i="5"/>
  <c r="F204" i="5"/>
  <c r="E203" i="5"/>
  <c r="E202" i="5" s="1"/>
  <c r="D203" i="5"/>
  <c r="F203" i="5" s="1"/>
  <c r="D202" i="5"/>
  <c r="F202" i="5" s="1"/>
  <c r="F201" i="5"/>
  <c r="F200" i="5"/>
  <c r="F199" i="5"/>
  <c r="F198" i="5"/>
  <c r="F197" i="5"/>
  <c r="E196" i="5"/>
  <c r="D196" i="5"/>
  <c r="F196" i="5" s="1"/>
  <c r="F195" i="5"/>
  <c r="F194" i="5"/>
  <c r="F193" i="5"/>
  <c r="F192" i="5"/>
  <c r="F191" i="5"/>
  <c r="F190" i="5"/>
  <c r="F189" i="5"/>
  <c r="F188" i="5"/>
  <c r="F187" i="5"/>
  <c r="F186" i="5"/>
  <c r="E185" i="5"/>
  <c r="D185" i="5"/>
  <c r="F185" i="5" s="1"/>
  <c r="F184" i="5"/>
  <c r="F183" i="5"/>
  <c r="F182" i="5"/>
  <c r="F181" i="5"/>
  <c r="E180" i="5"/>
  <c r="D180" i="5"/>
  <c r="F180" i="5" s="1"/>
  <c r="F179" i="5"/>
  <c r="F178" i="5"/>
  <c r="E177" i="5"/>
  <c r="E176" i="5" s="1"/>
  <c r="D177"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F149" i="5"/>
  <c r="F148" i="5"/>
  <c r="F146" i="5"/>
  <c r="F145" i="5"/>
  <c r="F144" i="5"/>
  <c r="E143" i="5"/>
  <c r="D143" i="5"/>
  <c r="F143" i="5" s="1"/>
  <c r="F142" i="5"/>
  <c r="F141" i="5"/>
  <c r="F140" i="5"/>
  <c r="F139" i="5"/>
  <c r="F138" i="5"/>
  <c r="F137" i="5"/>
  <c r="E136" i="5"/>
  <c r="E135" i="5" s="1"/>
  <c r="D136" i="5"/>
  <c r="F136" i="5" s="1"/>
  <c r="D135" i="5"/>
  <c r="F135" i="5" s="1"/>
  <c r="F134" i="5"/>
  <c r="F133" i="5"/>
  <c r="F132" i="5"/>
  <c r="F131" i="5"/>
  <c r="F130" i="5"/>
  <c r="F129" i="5"/>
  <c r="F128" i="5"/>
  <c r="F127" i="5"/>
  <c r="E127" i="5"/>
  <c r="D127" i="5"/>
  <c r="F126" i="5"/>
  <c r="F125" i="5"/>
  <c r="F124" i="5"/>
  <c r="F123" i="5"/>
  <c r="F122" i="5"/>
  <c r="F121" i="5"/>
  <c r="F120" i="5"/>
  <c r="E120" i="5"/>
  <c r="D120" i="5"/>
  <c r="F119" i="5"/>
  <c r="E119"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E88" i="5"/>
  <c r="F87" i="5"/>
  <c r="F86" i="5"/>
  <c r="F85" i="5"/>
  <c r="F84" i="5"/>
  <c r="F83" i="5"/>
  <c r="F82" i="5"/>
  <c r="E82" i="5"/>
  <c r="D82" i="5"/>
  <c r="F81" i="5"/>
  <c r="F80" i="5"/>
  <c r="F79" i="5"/>
  <c r="F78" i="5"/>
  <c r="F77" i="5"/>
  <c r="F76" i="5"/>
  <c r="E76" i="5"/>
  <c r="D76" i="5"/>
  <c r="F75" i="5"/>
  <c r="F74" i="5"/>
  <c r="F73" i="5"/>
  <c r="F72" i="5"/>
  <c r="F71" i="5"/>
  <c r="E71" i="5"/>
  <c r="D71" i="5"/>
  <c r="E70" i="5"/>
  <c r="D70"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E12" i="5" s="1"/>
  <c r="E7" i="5" s="1"/>
  <c r="D13" i="5"/>
  <c r="D12" i="5"/>
  <c r="F12" i="5" s="1"/>
  <c r="F11" i="5"/>
  <c r="F10" i="5"/>
  <c r="F9" i="5"/>
  <c r="F8" i="5"/>
  <c r="E8" i="5"/>
  <c r="D8" i="5"/>
  <c r="D7"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G649" i="1" s="1"/>
  <c r="D656" i="4"/>
  <c r="F655" i="4"/>
  <c r="F654" i="4"/>
  <c r="F653" i="4"/>
  <c r="F651" i="4"/>
  <c r="F642" i="4"/>
  <c r="F641" i="4"/>
  <c r="F638" i="4"/>
  <c r="F637" i="4"/>
  <c r="E636" i="4"/>
  <c r="D636" i="4"/>
  <c r="F636" i="4" s="1"/>
  <c r="F635" i="4"/>
  <c r="F634" i="4"/>
  <c r="E633" i="4"/>
  <c r="D633" i="4"/>
  <c r="F633" i="4" s="1"/>
  <c r="F632" i="4"/>
  <c r="F631" i="4"/>
  <c r="E630" i="4"/>
  <c r="D630"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8" i="4"/>
  <c r="E607" i="4"/>
  <c r="H156" i="9" s="1"/>
  <c r="D607" i="4"/>
  <c r="F607" i="4" s="1"/>
  <c r="F606" i="4"/>
  <c r="F605" i="4"/>
  <c r="F604" i="4"/>
  <c r="E603" i="4"/>
  <c r="D603" i="4"/>
  <c r="F603" i="4" s="1"/>
  <c r="F602" i="4"/>
  <c r="F601" i="4"/>
  <c r="F600" i="4"/>
  <c r="F599" i="4"/>
  <c r="E598" i="4"/>
  <c r="D598" i="4"/>
  <c r="F598" i="4" s="1"/>
  <c r="F596" i="4"/>
  <c r="F595" i="4"/>
  <c r="F594" i="4"/>
  <c r="E594" i="4"/>
  <c r="D588" i="1" s="1"/>
  <c r="D594" i="4"/>
  <c r="F593" i="4"/>
  <c r="F592" i="4"/>
  <c r="E591" i="4"/>
  <c r="D585" i="1" s="1"/>
  <c r="D591" i="4"/>
  <c r="F591" i="4" s="1"/>
  <c r="F590" i="4"/>
  <c r="E589" i="4"/>
  <c r="D583" i="1" s="1"/>
  <c r="D589" i="4"/>
  <c r="F589" i="4" s="1"/>
  <c r="F588" i="4"/>
  <c r="F587" i="4"/>
  <c r="F586" i="4"/>
  <c r="E585" i="4"/>
  <c r="E584" i="4" s="1"/>
  <c r="D578" i="1" s="1"/>
  <c r="D585" i="4"/>
  <c r="F583" i="4"/>
  <c r="F582" i="4"/>
  <c r="E581" i="4"/>
  <c r="D575" i="1" s="1"/>
  <c r="D581" i="4"/>
  <c r="F581" i="4" s="1"/>
  <c r="F580" i="4"/>
  <c r="F579" i="4"/>
  <c r="F578" i="4"/>
  <c r="E578" i="4"/>
  <c r="D578" i="4"/>
  <c r="F577" i="4"/>
  <c r="F576" i="4"/>
  <c r="F575" i="4"/>
  <c r="E575" i="4"/>
  <c r="D569" i="1" s="1"/>
  <c r="D575" i="4"/>
  <c r="F574" i="4"/>
  <c r="F573" i="4"/>
  <c r="E572" i="4"/>
  <c r="D572" i="4"/>
  <c r="F570" i="4"/>
  <c r="F569" i="4"/>
  <c r="F568" i="4"/>
  <c r="F567" i="4"/>
  <c r="F566" i="4"/>
  <c r="F565" i="4"/>
  <c r="F564" i="4"/>
  <c r="F563" i="4"/>
  <c r="F562" i="4"/>
  <c r="E562" i="4"/>
  <c r="D562" i="4"/>
  <c r="F561" i="4"/>
  <c r="F560" i="4"/>
  <c r="F559" i="4"/>
  <c r="F558" i="4"/>
  <c r="E557" i="4"/>
  <c r="D557" i="4"/>
  <c r="F557" i="4" s="1"/>
  <c r="F556" i="4"/>
  <c r="F555" i="4"/>
  <c r="F554" i="4"/>
  <c r="F553" i="4"/>
  <c r="F552" i="4"/>
  <c r="F551" i="4"/>
  <c r="E550" i="4"/>
  <c r="D544" i="1" s="1"/>
  <c r="D550" i="4"/>
  <c r="F549" i="4"/>
  <c r="F548" i="4"/>
  <c r="F547" i="4"/>
  <c r="F546" i="4"/>
  <c r="E545" i="4"/>
  <c r="D545" i="4"/>
  <c r="F545" i="4" s="1"/>
  <c r="F544" i="4"/>
  <c r="F543" i="4"/>
  <c r="E542" i="4"/>
  <c r="D542" i="4"/>
  <c r="F542" i="4" s="1"/>
  <c r="F541" i="4"/>
  <c r="F540" i="4"/>
  <c r="F539" i="4"/>
  <c r="F538" i="4"/>
  <c r="E537" i="4"/>
  <c r="D531" i="1" s="1"/>
  <c r="H531" i="1" s="1"/>
  <c r="D537" i="4"/>
  <c r="F537" i="4" s="1"/>
  <c r="F534" i="4"/>
  <c r="F533" i="4"/>
  <c r="E532" i="4"/>
  <c r="D532" i="4"/>
  <c r="F532" i="4" s="1"/>
  <c r="F531" i="4"/>
  <c r="F530" i="4"/>
  <c r="E529" i="4"/>
  <c r="D529" i="4"/>
  <c r="F529" i="4" s="1"/>
  <c r="F528" i="4"/>
  <c r="F527" i="4"/>
  <c r="E526" i="4"/>
  <c r="D526" i="4"/>
  <c r="F526" i="4" s="1"/>
  <c r="F525" i="4"/>
  <c r="F524" i="4"/>
  <c r="E523" i="4"/>
  <c r="D523" i="4"/>
  <c r="F521" i="4"/>
  <c r="F520" i="4"/>
  <c r="F519" i="4"/>
  <c r="F518" i="4"/>
  <c r="F517" i="4"/>
  <c r="F516" i="4"/>
  <c r="F515" i="4"/>
  <c r="E514" i="4"/>
  <c r="D508" i="1" s="1"/>
  <c r="D514" i="4"/>
  <c r="F514" i="4" s="1"/>
  <c r="F513" i="4"/>
  <c r="F512" i="4"/>
  <c r="F511" i="4"/>
  <c r="F510" i="4"/>
  <c r="E509" i="4"/>
  <c r="D509" i="4"/>
  <c r="F509" i="4" s="1"/>
  <c r="F508" i="4"/>
  <c r="F507" i="4"/>
  <c r="F506" i="4"/>
  <c r="F505" i="4"/>
  <c r="F504" i="4"/>
  <c r="F503" i="4"/>
  <c r="E502" i="4"/>
  <c r="D502" i="4"/>
  <c r="F502" i="4" s="1"/>
  <c r="F501" i="4"/>
  <c r="F500" i="4"/>
  <c r="F499" i="4"/>
  <c r="F498" i="4"/>
  <c r="E497" i="4"/>
  <c r="E491" i="4" s="1"/>
  <c r="D485" i="1" s="1"/>
  <c r="D497" i="4"/>
  <c r="F497" i="4" s="1"/>
  <c r="F496" i="4"/>
  <c r="F495" i="4"/>
  <c r="F494" i="4"/>
  <c r="F493" i="4"/>
  <c r="F492" i="4"/>
  <c r="E492" i="4"/>
  <c r="D492" i="4"/>
  <c r="F490" i="4"/>
  <c r="F489" i="4"/>
  <c r="F488" i="4"/>
  <c r="E488" i="4"/>
  <c r="D482" i="1" s="1"/>
  <c r="D488" i="4"/>
  <c r="F487" i="4"/>
  <c r="F486" i="4"/>
  <c r="F485" i="4"/>
  <c r="E485" i="4"/>
  <c r="D485" i="4"/>
  <c r="F484" i="4"/>
  <c r="F483" i="4"/>
  <c r="F482" i="4"/>
  <c r="F481" i="4"/>
  <c r="F480" i="4"/>
  <c r="E480" i="4"/>
  <c r="D480" i="4"/>
  <c r="D479" i="4"/>
  <c r="F479" i="4" s="1"/>
  <c r="F478" i="4"/>
  <c r="F477" i="4"/>
  <c r="E476" i="4"/>
  <c r="D476" i="4"/>
  <c r="F475" i="4"/>
  <c r="F474" i="4"/>
  <c r="F473" i="4"/>
  <c r="E473" i="4"/>
  <c r="D473" i="4"/>
  <c r="F472" i="4"/>
  <c r="F471" i="4"/>
  <c r="E470" i="4"/>
  <c r="D470" i="4"/>
  <c r="F470" i="4" s="1"/>
  <c r="F469" i="4"/>
  <c r="F468" i="4"/>
  <c r="E467" i="4"/>
  <c r="D467" i="4"/>
  <c r="F467" i="4" s="1"/>
  <c r="F465" i="4"/>
  <c r="F464" i="4"/>
  <c r="F463" i="4"/>
  <c r="F462" i="4"/>
  <c r="F461" i="4"/>
  <c r="F460" i="4"/>
  <c r="F459" i="4"/>
  <c r="F458" i="4"/>
  <c r="F457" i="4"/>
  <c r="E457" i="4"/>
  <c r="D457" i="4"/>
  <c r="F456" i="4"/>
  <c r="F455" i="4"/>
  <c r="F454" i="4"/>
  <c r="F453" i="4"/>
  <c r="E452" i="4"/>
  <c r="D446" i="1" s="1"/>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E428" i="4"/>
  <c r="D428" i="4"/>
  <c r="F428" i="4" s="1"/>
  <c r="E427" i="4"/>
  <c r="D427" i="4"/>
  <c r="F427" i="4" s="1"/>
  <c r="E426" i="4"/>
  <c r="E648" i="4" s="1"/>
  <c r="D642" i="1" s="1"/>
  <c r="D426" i="4"/>
  <c r="F421" i="4"/>
  <c r="F420" i="4"/>
  <c r="F419" i="4"/>
  <c r="F416" i="4"/>
  <c r="F415" i="4"/>
  <c r="F414" i="4"/>
  <c r="F413" i="4"/>
  <c r="E412" i="4"/>
  <c r="D407" i="1" s="1"/>
  <c r="G407" i="1" s="1"/>
  <c r="D412" i="4"/>
  <c r="F411" i="4"/>
  <c r="E410" i="4"/>
  <c r="D410" i="4"/>
  <c r="F410" i="4" s="1"/>
  <c r="F409" i="4"/>
  <c r="F408" i="4"/>
  <c r="F407" i="4"/>
  <c r="E407" i="4"/>
  <c r="E406" i="4" s="1"/>
  <c r="D401" i="1" s="1"/>
  <c r="D407" i="4"/>
  <c r="D406" i="4"/>
  <c r="F406" i="4" s="1"/>
  <c r="F405" i="4"/>
  <c r="F404" i="4"/>
  <c r="F403" i="4"/>
  <c r="F402" i="4"/>
  <c r="E401" i="4"/>
  <c r="D396" i="1" s="1"/>
  <c r="D401" i="4"/>
  <c r="F400" i="4"/>
  <c r="F399" i="4"/>
  <c r="E398" i="4"/>
  <c r="D393" i="1" s="1"/>
  <c r="D398" i="4"/>
  <c r="F397" i="4"/>
  <c r="F396" i="4"/>
  <c r="F395" i="4"/>
  <c r="F394" i="4"/>
  <c r="E393" i="4"/>
  <c r="D393" i="4"/>
  <c r="F393" i="4" s="1"/>
  <c r="F392" i="4"/>
  <c r="F391" i="4"/>
  <c r="F390" i="4"/>
  <c r="F389" i="4"/>
  <c r="E388" i="4"/>
  <c r="D383" i="1" s="1"/>
  <c r="G383" i="1" s="1"/>
  <c r="D388" i="4"/>
  <c r="F387" i="4"/>
  <c r="F386" i="4"/>
  <c r="F385" i="4"/>
  <c r="F384" i="4"/>
  <c r="F383" i="4"/>
  <c r="F382" i="4"/>
  <c r="F381" i="4"/>
  <c r="F380" i="4"/>
  <c r="E379" i="4"/>
  <c r="F379" i="4" s="1"/>
  <c r="D379" i="4"/>
  <c r="F378" i="4"/>
  <c r="F377" i="4"/>
  <c r="F376" i="4"/>
  <c r="F375" i="4"/>
  <c r="E374" i="4"/>
  <c r="D369" i="1" s="1"/>
  <c r="D374" i="4"/>
  <c r="F372" i="4"/>
  <c r="F371" i="4"/>
  <c r="F370" i="4"/>
  <c r="F369" i="4"/>
  <c r="F368" i="4"/>
  <c r="F367" i="4"/>
  <c r="E366" i="4"/>
  <c r="D366" i="4"/>
  <c r="F366" i="4" s="1"/>
  <c r="F365" i="4"/>
  <c r="F364" i="4"/>
  <c r="F363" i="4"/>
  <c r="E362" i="4"/>
  <c r="F362" i="4" s="1"/>
  <c r="D362" i="4"/>
  <c r="F359" i="4"/>
  <c r="E358" i="4"/>
  <c r="D353" i="1" s="1"/>
  <c r="D358" i="4"/>
  <c r="F358" i="4" s="1"/>
  <c r="F357" i="4"/>
  <c r="F356" i="4"/>
  <c r="F355" i="4"/>
  <c r="E355" i="4"/>
  <c r="E354" i="4" s="1"/>
  <c r="D355"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D322" i="4"/>
  <c r="F320" i="4"/>
  <c r="F319" i="4"/>
  <c r="F318" i="4"/>
  <c r="F317" i="4"/>
  <c r="F316" i="4"/>
  <c r="F315" i="4"/>
  <c r="E314" i="4"/>
  <c r="D314" i="4"/>
  <c r="F313" i="4"/>
  <c r="F312" i="4"/>
  <c r="F311" i="4"/>
  <c r="E310" i="4"/>
  <c r="F310" i="4" s="1"/>
  <c r="D310" i="4"/>
  <c r="F306" i="4"/>
  <c r="F305" i="4"/>
  <c r="F304" i="4"/>
  <c r="F303" i="4"/>
  <c r="F302" i="4"/>
  <c r="F298" i="4"/>
  <c r="E298" i="4"/>
  <c r="D298" i="4"/>
  <c r="E297" i="4"/>
  <c r="D293" i="1" s="1"/>
  <c r="D297" i="4"/>
  <c r="F297" i="4" s="1"/>
  <c r="F296" i="4"/>
  <c r="F295" i="4"/>
  <c r="F294" i="4"/>
  <c r="F293" i="4"/>
  <c r="F292" i="4"/>
  <c r="F291" i="4"/>
  <c r="F290" i="4"/>
  <c r="E289" i="4"/>
  <c r="D289" i="4"/>
  <c r="F288" i="4"/>
  <c r="F287" i="4"/>
  <c r="F286" i="4"/>
  <c r="F285" i="4"/>
  <c r="F284" i="4"/>
  <c r="E283" i="4"/>
  <c r="D279" i="1" s="1"/>
  <c r="D283" i="4"/>
  <c r="F283" i="4" s="1"/>
  <c r="F282" i="4"/>
  <c r="F281" i="4"/>
  <c r="F280" i="4"/>
  <c r="F279" i="4"/>
  <c r="E278" i="4"/>
  <c r="D274" i="1" s="1"/>
  <c r="D278" i="4"/>
  <c r="F277" i="4"/>
  <c r="F276" i="4"/>
  <c r="F275" i="4"/>
  <c r="E274" i="4"/>
  <c r="D274" i="4"/>
  <c r="F272" i="4"/>
  <c r="F271" i="4"/>
  <c r="F270" i="4"/>
  <c r="E269" i="4"/>
  <c r="F269" i="4" s="1"/>
  <c r="D269" i="4"/>
  <c r="F268" i="4"/>
  <c r="F267" i="4"/>
  <c r="F266" i="4"/>
  <c r="F265" i="4"/>
  <c r="F264" i="4"/>
  <c r="E263" i="4"/>
  <c r="D263" i="4"/>
  <c r="F263" i="4" s="1"/>
  <c r="D262" i="4"/>
  <c r="F261" i="4"/>
  <c r="F260" i="4"/>
  <c r="F259" i="4"/>
  <c r="F258" i="4"/>
  <c r="E257" i="4"/>
  <c r="D253" i="1" s="1"/>
  <c r="D257" i="4"/>
  <c r="F257" i="4" s="1"/>
  <c r="F256" i="4"/>
  <c r="F255" i="4"/>
  <c r="E254" i="4"/>
  <c r="D254" i="4"/>
  <c r="F254" i="4" s="1"/>
  <c r="F253" i="4"/>
  <c r="F252" i="4"/>
  <c r="F251" i="4"/>
  <c r="E250" i="4"/>
  <c r="D246" i="1" s="1"/>
  <c r="D250" i="4"/>
  <c r="F249" i="4"/>
  <c r="F248" i="4"/>
  <c r="F247" i="4"/>
  <c r="E246" i="4"/>
  <c r="F246" i="4" s="1"/>
  <c r="D246" i="4"/>
  <c r="F245" i="4"/>
  <c r="F244" i="4"/>
  <c r="F243" i="4"/>
  <c r="E242" i="4"/>
  <c r="D238" i="1" s="1"/>
  <c r="D242" i="4"/>
  <c r="F242" i="4" s="1"/>
  <c r="F241" i="4"/>
  <c r="F240" i="4"/>
  <c r="F239" i="4"/>
  <c r="F238" i="4"/>
  <c r="E237" i="4"/>
  <c r="D237" i="4"/>
  <c r="F236" i="4"/>
  <c r="F235" i="4"/>
  <c r="E234" i="4"/>
  <c r="D234" i="4"/>
  <c r="F234" i="4" s="1"/>
  <c r="F233" i="4"/>
  <c r="F232" i="4"/>
  <c r="E231" i="4"/>
  <c r="D231" i="4"/>
  <c r="F229" i="4"/>
  <c r="F228" i="4"/>
  <c r="F227" i="4"/>
  <c r="F226" i="4"/>
  <c r="E225" i="4"/>
  <c r="F225" i="4" s="1"/>
  <c r="D225" i="4"/>
  <c r="F224" i="4"/>
  <c r="F223" i="4"/>
  <c r="E222" i="4"/>
  <c r="D222" i="4"/>
  <c r="E221" i="4"/>
  <c r="D217" i="1" s="1"/>
  <c r="F220" i="4"/>
  <c r="F219" i="4"/>
  <c r="F218" i="4"/>
  <c r="F217" i="4"/>
  <c r="E216" i="4"/>
  <c r="D216" i="4"/>
  <c r="F215" i="4"/>
  <c r="F214" i="4"/>
  <c r="F213" i="4"/>
  <c r="F212" i="4"/>
  <c r="F211" i="4"/>
  <c r="F210" i="4"/>
  <c r="F209" i="4"/>
  <c r="E208" i="4"/>
  <c r="D204" i="1" s="1"/>
  <c r="D208" i="4"/>
  <c r="F207" i="4"/>
  <c r="F206" i="4"/>
  <c r="F205" i="4"/>
  <c r="F204" i="4"/>
  <c r="F203" i="4"/>
  <c r="E203" i="4"/>
  <c r="D203" i="4"/>
  <c r="F201" i="4"/>
  <c r="F200" i="4"/>
  <c r="F199" i="4"/>
  <c r="F198" i="4"/>
  <c r="F197" i="4"/>
  <c r="F196" i="4"/>
  <c r="F195" i="4"/>
  <c r="E194" i="4"/>
  <c r="D190" i="1" s="1"/>
  <c r="D194" i="4"/>
  <c r="F193" i="4"/>
  <c r="F192" i="4"/>
  <c r="F191" i="4"/>
  <c r="F190" i="4"/>
  <c r="E189" i="4"/>
  <c r="D185" i="1" s="1"/>
  <c r="D189" i="4"/>
  <c r="F189" i="4" s="1"/>
  <c r="F188" i="4"/>
  <c r="F187" i="4"/>
  <c r="F186" i="4"/>
  <c r="F185" i="4"/>
  <c r="F184" i="4"/>
  <c r="F183" i="4"/>
  <c r="F182" i="4"/>
  <c r="F181" i="4"/>
  <c r="F180" i="4"/>
  <c r="F179" i="4"/>
  <c r="E178" i="4"/>
  <c r="D174" i="1" s="1"/>
  <c r="D178" i="4"/>
  <c r="F177" i="4"/>
  <c r="F176" i="4"/>
  <c r="F175" i="4"/>
  <c r="F174" i="4"/>
  <c r="F173" i="4"/>
  <c r="F172" i="4"/>
  <c r="F171" i="4"/>
  <c r="E170" i="4"/>
  <c r="D170" i="4"/>
  <c r="F169" i="4"/>
  <c r="F168" i="4"/>
  <c r="F167" i="4"/>
  <c r="F166" i="4"/>
  <c r="E165" i="4"/>
  <c r="D165" i="4"/>
  <c r="F163" i="4"/>
  <c r="F162" i="4"/>
  <c r="F161" i="4"/>
  <c r="E160" i="4"/>
  <c r="D160" i="4"/>
  <c r="F159" i="4"/>
  <c r="F158" i="4"/>
  <c r="F157" i="4"/>
  <c r="F156" i="4"/>
  <c r="F155" i="4"/>
  <c r="E154" i="4"/>
  <c r="D150" i="1" s="1"/>
  <c r="D154" i="4"/>
  <c r="D153" i="4"/>
  <c r="F151" i="4"/>
  <c r="F150" i="4"/>
  <c r="F149" i="4"/>
  <c r="F148" i="4"/>
  <c r="F147" i="4"/>
  <c r="F146" i="4"/>
  <c r="F145" i="4"/>
  <c r="F144" i="4"/>
  <c r="F143" i="4"/>
  <c r="F142" i="4"/>
  <c r="E141" i="4"/>
  <c r="E140" i="4" s="1"/>
  <c r="D136" i="1" s="1"/>
  <c r="D141" i="4"/>
  <c r="F139" i="4"/>
  <c r="F138" i="4"/>
  <c r="F137" i="4"/>
  <c r="F136" i="4"/>
  <c r="E135" i="4"/>
  <c r="E134" i="4" s="1"/>
  <c r="D130" i="1" s="1"/>
  <c r="D135" i="4"/>
  <c r="F135" i="4" s="1"/>
  <c r="F133" i="4"/>
  <c r="F132" i="4"/>
  <c r="F131" i="4"/>
  <c r="F130" i="4"/>
  <c r="E129" i="4"/>
  <c r="D125" i="1" s="1"/>
  <c r="D129" i="4"/>
  <c r="F128" i="4"/>
  <c r="F127" i="4"/>
  <c r="E126" i="4"/>
  <c r="D126" i="4"/>
  <c r="F124" i="4"/>
  <c r="F123" i="4"/>
  <c r="F122" i="4"/>
  <c r="F121" i="4"/>
  <c r="E120" i="4"/>
  <c r="D116" i="1" s="1"/>
  <c r="D120" i="4"/>
  <c r="F119" i="4"/>
  <c r="F118" i="4"/>
  <c r="F117" i="4"/>
  <c r="F116" i="4"/>
  <c r="F115" i="4"/>
  <c r="F114" i="4"/>
  <c r="F113" i="4"/>
  <c r="E112" i="4"/>
  <c r="D112" i="4"/>
  <c r="F111" i="4"/>
  <c r="F110" i="4"/>
  <c r="F109" i="4"/>
  <c r="F108" i="4"/>
  <c r="E107" i="4"/>
  <c r="D107" i="4"/>
  <c r="F105" i="4"/>
  <c r="F104" i="4"/>
  <c r="F103" i="4"/>
  <c r="F102" i="4"/>
  <c r="F101" i="4"/>
  <c r="F100" i="4"/>
  <c r="F99" i="4"/>
  <c r="E98" i="4"/>
  <c r="F98" i="4" s="1"/>
  <c r="D98" i="4"/>
  <c r="F97" i="4"/>
  <c r="F96" i="4"/>
  <c r="F95" i="4"/>
  <c r="F94" i="4"/>
  <c r="F93" i="4"/>
  <c r="F92" i="4"/>
  <c r="E91" i="4"/>
  <c r="F91" i="4" s="1"/>
  <c r="D91" i="4"/>
  <c r="F90" i="4"/>
  <c r="F89" i="4"/>
  <c r="F88" i="4"/>
  <c r="F87" i="4"/>
  <c r="F86" i="4"/>
  <c r="F85" i="4"/>
  <c r="F84" i="4"/>
  <c r="E83" i="4"/>
  <c r="D79" i="1" s="1"/>
  <c r="D83" i="4"/>
  <c r="D82" i="4" s="1"/>
  <c r="F81" i="4"/>
  <c r="F80" i="4"/>
  <c r="F79" i="4"/>
  <c r="F78" i="4"/>
  <c r="E77" i="4"/>
  <c r="D73" i="1" s="1"/>
  <c r="D77" i="4"/>
  <c r="F77" i="4" s="1"/>
  <c r="F76" i="4"/>
  <c r="F75" i="4"/>
  <c r="E74" i="4"/>
  <c r="D74" i="4"/>
  <c r="F74" i="4" s="1"/>
  <c r="F73" i="4"/>
  <c r="F72" i="4"/>
  <c r="E71" i="4"/>
  <c r="D71" i="4"/>
  <c r="F71" i="4" s="1"/>
  <c r="F70" i="4"/>
  <c r="F69" i="4"/>
  <c r="F68" i="4"/>
  <c r="E68" i="4"/>
  <c r="D68" i="4"/>
  <c r="F67" i="4"/>
  <c r="F66" i="4"/>
  <c r="F65" i="4"/>
  <c r="E64" i="4"/>
  <c r="D64" i="4"/>
  <c r="F63" i="4"/>
  <c r="F62" i="4"/>
  <c r="E61" i="4"/>
  <c r="D61" i="4"/>
  <c r="F61" i="4" s="1"/>
  <c r="F60" i="4"/>
  <c r="F59" i="4"/>
  <c r="E58" i="4"/>
  <c r="D58" i="4"/>
  <c r="F57" i="4"/>
  <c r="F56" i="4"/>
  <c r="F55" i="4"/>
  <c r="F54" i="4"/>
  <c r="E53" i="4"/>
  <c r="D49" i="1" s="1"/>
  <c r="D53" i="4"/>
  <c r="F52" i="4"/>
  <c r="F51" i="4"/>
  <c r="F50" i="4"/>
  <c r="E50" i="4"/>
  <c r="D50" i="4"/>
  <c r="F48" i="4"/>
  <c r="F47" i="4"/>
  <c r="F46" i="4"/>
  <c r="F45" i="4"/>
  <c r="E44" i="4"/>
  <c r="E43" i="4" s="1"/>
  <c r="D39" i="1" s="1"/>
  <c r="D44" i="4"/>
  <c r="F42" i="4"/>
  <c r="F41" i="4"/>
  <c r="F40" i="4"/>
  <c r="E39" i="4"/>
  <c r="D39" i="4"/>
  <c r="F39" i="4" s="1"/>
  <c r="F38" i="4"/>
  <c r="F37" i="4"/>
  <c r="F36" i="4"/>
  <c r="E36" i="4"/>
  <c r="D36" i="4"/>
  <c r="F35" i="4"/>
  <c r="F34" i="4"/>
  <c r="F33" i="4"/>
  <c r="F32" i="4"/>
  <c r="F31" i="4"/>
  <c r="F30" i="4"/>
  <c r="E29" i="4"/>
  <c r="D25" i="1" s="1"/>
  <c r="D29" i="4"/>
  <c r="F28" i="4"/>
  <c r="F27" i="4"/>
  <c r="F26" i="4"/>
  <c r="F25" i="4"/>
  <c r="F24" i="4"/>
  <c r="E23" i="4"/>
  <c r="D23" i="4"/>
  <c r="F22" i="4"/>
  <c r="F21" i="4"/>
  <c r="F20" i="4"/>
  <c r="F19" i="4"/>
  <c r="F18" i="4"/>
  <c r="E17" i="4"/>
  <c r="D17" i="4"/>
  <c r="F17" i="4" s="1"/>
  <c r="F16" i="4"/>
  <c r="F15" i="4"/>
  <c r="F14" i="4"/>
  <c r="F13" i="4"/>
  <c r="F12" i="4"/>
  <c r="F11" i="4"/>
  <c r="F10" i="4"/>
  <c r="F9" i="4"/>
  <c r="E8" i="4"/>
  <c r="D8" i="4"/>
  <c r="I41" i="3"/>
  <c r="G41" i="3"/>
  <c r="B41" i="3"/>
  <c r="I40" i="3"/>
  <c r="G40" i="3"/>
  <c r="B40" i="3"/>
  <c r="G39" i="3"/>
  <c r="B39" i="3"/>
  <c r="H38" i="3"/>
  <c r="G38" i="3"/>
  <c r="B38" i="3"/>
  <c r="I36" i="3"/>
  <c r="H36" i="3"/>
  <c r="G36" i="3"/>
  <c r="B36" i="3"/>
  <c r="I35" i="3"/>
  <c r="G35" i="3"/>
  <c r="B35" i="3"/>
  <c r="I34" i="3"/>
  <c r="H34" i="3"/>
  <c r="G34" i="3"/>
  <c r="B34" i="3"/>
  <c r="I33" i="3"/>
  <c r="G33" i="3"/>
  <c r="B33" i="3"/>
  <c r="G31" i="3"/>
  <c r="B31" i="3"/>
  <c r="I30" i="3"/>
  <c r="G30" i="3"/>
  <c r="B30" i="3"/>
  <c r="I29" i="3"/>
  <c r="H29" i="3"/>
  <c r="G29" i="3"/>
  <c r="B29" i="3"/>
  <c r="I28" i="3"/>
  <c r="G28" i="3"/>
  <c r="B28" i="3"/>
  <c r="I27" i="3"/>
  <c r="G27" i="3"/>
  <c r="B27" i="3"/>
  <c r="G25" i="3"/>
  <c r="B25" i="3"/>
  <c r="I24" i="3"/>
  <c r="G24" i="3"/>
  <c r="B24" i="3"/>
  <c r="G23" i="3"/>
  <c r="B23" i="3"/>
  <c r="I22" i="3"/>
  <c r="G22" i="3"/>
  <c r="B22" i="3"/>
  <c r="G20" i="3"/>
  <c r="B20" i="3"/>
  <c r="G19" i="3"/>
  <c r="B19" i="3"/>
  <c r="G18" i="3"/>
  <c r="B18" i="3"/>
  <c r="G17" i="3"/>
  <c r="B17" i="3"/>
  <c r="H10" i="3" a="1"/>
  <c r="H10" i="3" s="1"/>
  <c r="C1685" i="1"/>
  <c r="H1684" i="1"/>
  <c r="G1684" i="1"/>
  <c r="C1684" i="1"/>
  <c r="C1683" i="1"/>
  <c r="H1683" i="1" s="1"/>
  <c r="C1682" i="1"/>
  <c r="C1681" i="1"/>
  <c r="G1681" i="1" s="1"/>
  <c r="C1680" i="1"/>
  <c r="G1680" i="1" s="1"/>
  <c r="C1679" i="1"/>
  <c r="G1678" i="1"/>
  <c r="C1678" i="1"/>
  <c r="H1678" i="1" s="1"/>
  <c r="C1677" i="1"/>
  <c r="H1676" i="1"/>
  <c r="G1676" i="1"/>
  <c r="C1676" i="1"/>
  <c r="H1675" i="1"/>
  <c r="G1675" i="1"/>
  <c r="C1675" i="1"/>
  <c r="C1674" i="1"/>
  <c r="H1673" i="1"/>
  <c r="C1673" i="1"/>
  <c r="G1673" i="1" s="1"/>
  <c r="H1672" i="1"/>
  <c r="G1672" i="1"/>
  <c r="C1672" i="1"/>
  <c r="C1671" i="1"/>
  <c r="G1670" i="1"/>
  <c r="C1670" i="1"/>
  <c r="H1670" i="1" s="1"/>
  <c r="C1669" i="1"/>
  <c r="H1668" i="1"/>
  <c r="G1668" i="1"/>
  <c r="C1668" i="1"/>
  <c r="H1667" i="1"/>
  <c r="G1667" i="1"/>
  <c r="C1667" i="1"/>
  <c r="C1666" i="1"/>
  <c r="H1665" i="1"/>
  <c r="C1665" i="1"/>
  <c r="G1665" i="1" s="1"/>
  <c r="H1664" i="1"/>
  <c r="G1664" i="1"/>
  <c r="C1664" i="1"/>
  <c r="C1663" i="1"/>
  <c r="G1662" i="1"/>
  <c r="C1662" i="1"/>
  <c r="H1662" i="1" s="1"/>
  <c r="C1661" i="1"/>
  <c r="H1660" i="1"/>
  <c r="G1660" i="1"/>
  <c r="C1660" i="1"/>
  <c r="H1659" i="1"/>
  <c r="G1659" i="1"/>
  <c r="C1659" i="1"/>
  <c r="C1658" i="1"/>
  <c r="H1657" i="1"/>
  <c r="C1657" i="1"/>
  <c r="G1657" i="1" s="1"/>
  <c r="H1656" i="1"/>
  <c r="G1656" i="1"/>
  <c r="C1656" i="1"/>
  <c r="C1655" i="1"/>
  <c r="G1654" i="1"/>
  <c r="C1654" i="1"/>
  <c r="H1654" i="1" s="1"/>
  <c r="C1653" i="1"/>
  <c r="H1652" i="1"/>
  <c r="G1652" i="1"/>
  <c r="C1652" i="1"/>
  <c r="H1651" i="1"/>
  <c r="G1651" i="1"/>
  <c r="C1651" i="1"/>
  <c r="C1650" i="1"/>
  <c r="H1649" i="1"/>
  <c r="C1649" i="1"/>
  <c r="G1649" i="1" s="1"/>
  <c r="H1648" i="1"/>
  <c r="G1648" i="1"/>
  <c r="C1648" i="1"/>
  <c r="C1647" i="1"/>
  <c r="G1646" i="1"/>
  <c r="C1646" i="1"/>
  <c r="H1646" i="1" s="1"/>
  <c r="C1645" i="1"/>
  <c r="H1644" i="1"/>
  <c r="G1644" i="1"/>
  <c r="C1644" i="1"/>
  <c r="H1643" i="1"/>
  <c r="G1643" i="1"/>
  <c r="C1643" i="1"/>
  <c r="C1642" i="1"/>
  <c r="H1642" i="1" s="1"/>
  <c r="C1641" i="1"/>
  <c r="H1640" i="1"/>
  <c r="G1640" i="1"/>
  <c r="C1640" i="1"/>
  <c r="H1639" i="1"/>
  <c r="G1639" i="1"/>
  <c r="C1639" i="1"/>
  <c r="C1638" i="1"/>
  <c r="C1637" i="1"/>
  <c r="H1636" i="1"/>
  <c r="G1636" i="1"/>
  <c r="C1636" i="1"/>
  <c r="H1635" i="1"/>
  <c r="G1635" i="1"/>
  <c r="C1635" i="1"/>
  <c r="G1634" i="1"/>
  <c r="C1634" i="1"/>
  <c r="H1634" i="1" s="1"/>
  <c r="C1633" i="1"/>
  <c r="H1632" i="1"/>
  <c r="G1632" i="1"/>
  <c r="C1632" i="1"/>
  <c r="H1631" i="1"/>
  <c r="G1631" i="1"/>
  <c r="C1631" i="1"/>
  <c r="C1630" i="1"/>
  <c r="H1630" i="1" s="1"/>
  <c r="C1629" i="1"/>
  <c r="H1628" i="1"/>
  <c r="G1628" i="1"/>
  <c r="C1628" i="1"/>
  <c r="H1627" i="1"/>
  <c r="G1627" i="1"/>
  <c r="C1627" i="1"/>
  <c r="C1626" i="1"/>
  <c r="H1626" i="1" s="1"/>
  <c r="C1625" i="1"/>
  <c r="H1624" i="1"/>
  <c r="G1624" i="1"/>
  <c r="C1624" i="1"/>
  <c r="H1623" i="1"/>
  <c r="G1623" i="1"/>
  <c r="C1623" i="1"/>
  <c r="C1622" i="1"/>
  <c r="C1621" i="1"/>
  <c r="G1619" i="1"/>
  <c r="C1619" i="1"/>
  <c r="H1619" i="1" s="1"/>
  <c r="G1618" i="1"/>
  <c r="C1618" i="1"/>
  <c r="H1618" i="1" s="1"/>
  <c r="C1617" i="1"/>
  <c r="H1616" i="1"/>
  <c r="G1616" i="1"/>
  <c r="C1616" i="1"/>
  <c r="H1615" i="1"/>
  <c r="G1615" i="1"/>
  <c r="C1615" i="1"/>
  <c r="C1614" i="1"/>
  <c r="H1614" i="1" s="1"/>
  <c r="C1613" i="1"/>
  <c r="C1612" i="1"/>
  <c r="H1612" i="1" s="1"/>
  <c r="C1611" i="1"/>
  <c r="H1611" i="1" s="1"/>
  <c r="C1610" i="1"/>
  <c r="H1610" i="1" s="1"/>
  <c r="C1609" i="1"/>
  <c r="H1608" i="1"/>
  <c r="G1608" i="1"/>
  <c r="C1608" i="1"/>
  <c r="H1607" i="1"/>
  <c r="G1607" i="1"/>
  <c r="C1607" i="1"/>
  <c r="C1606" i="1"/>
  <c r="C1605" i="1"/>
  <c r="C1604" i="1"/>
  <c r="H1604" i="1" s="1"/>
  <c r="C1603" i="1"/>
  <c r="G1603" i="1" s="1"/>
  <c r="C1602" i="1"/>
  <c r="H1602" i="1" s="1"/>
  <c r="C1601" i="1"/>
  <c r="C1600" i="1"/>
  <c r="H1600" i="1" s="1"/>
  <c r="H1599" i="1"/>
  <c r="G1599" i="1"/>
  <c r="C1599" i="1"/>
  <c r="C1598" i="1"/>
  <c r="H1598" i="1" s="1"/>
  <c r="C1597" i="1"/>
  <c r="G1596" i="1"/>
  <c r="C1596" i="1"/>
  <c r="H1596" i="1" s="1"/>
  <c r="C1595" i="1"/>
  <c r="H1595" i="1" s="1"/>
  <c r="C1593" i="1"/>
  <c r="H1592" i="1"/>
  <c r="G1592" i="1"/>
  <c r="C1592" i="1"/>
  <c r="H1591" i="1"/>
  <c r="G1591" i="1"/>
  <c r="C1591" i="1"/>
  <c r="C1590" i="1"/>
  <c r="C1589" i="1"/>
  <c r="H1588" i="1"/>
  <c r="C1588" i="1"/>
  <c r="G1588" i="1" s="1"/>
  <c r="H1587" i="1"/>
  <c r="C1587" i="1"/>
  <c r="G1587" i="1" s="1"/>
  <c r="C1586" i="1"/>
  <c r="C1585" i="1"/>
  <c r="C1583" i="1"/>
  <c r="G1583" i="1" s="1"/>
  <c r="C1581" i="1"/>
  <c r="D1580" i="1"/>
  <c r="C1580" i="1"/>
  <c r="H1579" i="1"/>
  <c r="D1579" i="1"/>
  <c r="C1579" i="1"/>
  <c r="D1578" i="1"/>
  <c r="C1578" i="1"/>
  <c r="H1577" i="1"/>
  <c r="D1577" i="1"/>
  <c r="C1577" i="1"/>
  <c r="D1576" i="1"/>
  <c r="C1576" i="1"/>
  <c r="D1575" i="1"/>
  <c r="J1575" i="1" s="1"/>
  <c r="C1575" i="1"/>
  <c r="H1575" i="1" s="1"/>
  <c r="D1574" i="1"/>
  <c r="C1574" i="1"/>
  <c r="D1573" i="1"/>
  <c r="J1573" i="1" s="1"/>
  <c r="C1573" i="1"/>
  <c r="H1573" i="1" s="1"/>
  <c r="D1572" i="1"/>
  <c r="C1572" i="1"/>
  <c r="D1571" i="1"/>
  <c r="C1571" i="1"/>
  <c r="G1571" i="1" s="1"/>
  <c r="H1570" i="1"/>
  <c r="D1570" i="1"/>
  <c r="C1570" i="1"/>
  <c r="G1570" i="1" s="1"/>
  <c r="J1569" i="1"/>
  <c r="G1569" i="1"/>
  <c r="I1569" i="1" s="1"/>
  <c r="D1569" i="1"/>
  <c r="C1569" i="1"/>
  <c r="H1569" i="1" s="1"/>
  <c r="H1568" i="1"/>
  <c r="D1568" i="1"/>
  <c r="C1568" i="1"/>
  <c r="J1567" i="1"/>
  <c r="G1567" i="1"/>
  <c r="I1567" i="1" s="1"/>
  <c r="D1567" i="1"/>
  <c r="C1567" i="1"/>
  <c r="H1567" i="1" s="1"/>
  <c r="H1566" i="1"/>
  <c r="D1566" i="1"/>
  <c r="C1566" i="1"/>
  <c r="J1565" i="1"/>
  <c r="G1565" i="1"/>
  <c r="I1565" i="1" s="1"/>
  <c r="D1565" i="1"/>
  <c r="C1565" i="1"/>
  <c r="H1565" i="1" s="1"/>
  <c r="H1564" i="1"/>
  <c r="D1564" i="1"/>
  <c r="C1564" i="1"/>
  <c r="H1563" i="1"/>
  <c r="D1563" i="1"/>
  <c r="C1563" i="1"/>
  <c r="G1563" i="1" s="1"/>
  <c r="I1563" i="1" s="1"/>
  <c r="H1562" i="1"/>
  <c r="D1562" i="1"/>
  <c r="C1562" i="1"/>
  <c r="G1562" i="1" s="1"/>
  <c r="J1561" i="1"/>
  <c r="D1561" i="1"/>
  <c r="C1561" i="1"/>
  <c r="H1560" i="1"/>
  <c r="D1560" i="1"/>
  <c r="C1560" i="1"/>
  <c r="G1560" i="1" s="1"/>
  <c r="D1559" i="1"/>
  <c r="C1559" i="1"/>
  <c r="H1558" i="1"/>
  <c r="D1558" i="1"/>
  <c r="C1558" i="1"/>
  <c r="G1558" i="1" s="1"/>
  <c r="I1558" i="1" s="1"/>
  <c r="D1557" i="1"/>
  <c r="C1557" i="1"/>
  <c r="H1556" i="1"/>
  <c r="D1556" i="1"/>
  <c r="C1556" i="1"/>
  <c r="G1556" i="1" s="1"/>
  <c r="H1555" i="1"/>
  <c r="D1555" i="1"/>
  <c r="C1555" i="1"/>
  <c r="G1555" i="1" s="1"/>
  <c r="H1554" i="1"/>
  <c r="D1554" i="1"/>
  <c r="C1554" i="1"/>
  <c r="G1554" i="1" s="1"/>
  <c r="D1553" i="1"/>
  <c r="C1553" i="1"/>
  <c r="H1552" i="1"/>
  <c r="D1552" i="1"/>
  <c r="C1552" i="1"/>
  <c r="G1552" i="1" s="1"/>
  <c r="D1551" i="1"/>
  <c r="C1551" i="1"/>
  <c r="H1550" i="1"/>
  <c r="D1550" i="1"/>
  <c r="C1550" i="1"/>
  <c r="G1550" i="1" s="1"/>
  <c r="I1550" i="1" s="1"/>
  <c r="D1549" i="1"/>
  <c r="C1549" i="1"/>
  <c r="H1548" i="1"/>
  <c r="D1548" i="1"/>
  <c r="C1548" i="1"/>
  <c r="G1548" i="1" s="1"/>
  <c r="D1547" i="1"/>
  <c r="C1547" i="1"/>
  <c r="H1546" i="1"/>
  <c r="G1546" i="1"/>
  <c r="D1546" i="1"/>
  <c r="C1546" i="1"/>
  <c r="J1546" i="1" s="1"/>
  <c r="D1545" i="1"/>
  <c r="C1545" i="1"/>
  <c r="H1544" i="1"/>
  <c r="G1544" i="1"/>
  <c r="I1544" i="1" s="1"/>
  <c r="D1544" i="1"/>
  <c r="C1544" i="1"/>
  <c r="J1544" i="1" s="1"/>
  <c r="D1543" i="1"/>
  <c r="C1543" i="1"/>
  <c r="H1542" i="1"/>
  <c r="G1542" i="1"/>
  <c r="I1542" i="1" s="1"/>
  <c r="D1542" i="1"/>
  <c r="C1542" i="1"/>
  <c r="J1542" i="1" s="1"/>
  <c r="D1541" i="1"/>
  <c r="C1541" i="1"/>
  <c r="H1540" i="1"/>
  <c r="G1540" i="1"/>
  <c r="I1540" i="1" s="1"/>
  <c r="D1540" i="1"/>
  <c r="C1540" i="1"/>
  <c r="J1540" i="1" s="1"/>
  <c r="H1539" i="1"/>
  <c r="G1539" i="1"/>
  <c r="D1539" i="1"/>
  <c r="C1539" i="1"/>
  <c r="H1538" i="1"/>
  <c r="G1538" i="1"/>
  <c r="D1538" i="1"/>
  <c r="C1538" i="1"/>
  <c r="H1537" i="1"/>
  <c r="G1537" i="1"/>
  <c r="D1537" i="1"/>
  <c r="C1537"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5" i="1"/>
  <c r="G1525" i="1"/>
  <c r="D1525" i="1"/>
  <c r="C1525" i="1"/>
  <c r="H1524" i="1"/>
  <c r="G1524" i="1"/>
  <c r="D1524" i="1"/>
  <c r="C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D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D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D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D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D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D1258" i="1"/>
  <c r="H1257" i="1"/>
  <c r="G1257" i="1"/>
  <c r="D1257" i="1"/>
  <c r="C1257" i="1"/>
  <c r="H1256" i="1"/>
  <c r="G1256" i="1"/>
  <c r="D1256" i="1"/>
  <c r="C1256" i="1"/>
  <c r="H1255" i="1"/>
  <c r="G1255" i="1"/>
  <c r="D1255" i="1"/>
  <c r="C1255"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D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D1180"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D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H922" i="1" s="1"/>
  <c r="C922" i="1"/>
  <c r="D921" i="1"/>
  <c r="C921" i="1"/>
  <c r="D920" i="1"/>
  <c r="C920" i="1"/>
  <c r="D919" i="1"/>
  <c r="C919" i="1"/>
  <c r="D918" i="1"/>
  <c r="C918" i="1"/>
  <c r="H917" i="1"/>
  <c r="D917" i="1"/>
  <c r="C917" i="1"/>
  <c r="G917" i="1" s="1"/>
  <c r="D916" i="1"/>
  <c r="C916" i="1"/>
  <c r="D915" i="1"/>
  <c r="C915" i="1"/>
  <c r="D914" i="1"/>
  <c r="H914" i="1" s="1"/>
  <c r="C914" i="1"/>
  <c r="D913" i="1"/>
  <c r="H913" i="1" s="1"/>
  <c r="C913" i="1"/>
  <c r="G913" i="1" s="1"/>
  <c r="D912" i="1"/>
  <c r="C912" i="1"/>
  <c r="D911" i="1"/>
  <c r="C911" i="1"/>
  <c r="D910" i="1"/>
  <c r="C910" i="1"/>
  <c r="D909" i="1"/>
  <c r="C909" i="1"/>
  <c r="D908" i="1"/>
  <c r="C908" i="1"/>
  <c r="D907" i="1"/>
  <c r="C907" i="1"/>
  <c r="D906" i="1"/>
  <c r="H906" i="1" s="1"/>
  <c r="C906" i="1"/>
  <c r="D905" i="1"/>
  <c r="C905" i="1"/>
  <c r="D904" i="1"/>
  <c r="C904" i="1"/>
  <c r="D903" i="1"/>
  <c r="C903" i="1"/>
  <c r="D902" i="1"/>
  <c r="C902" i="1"/>
  <c r="D901" i="1"/>
  <c r="H901" i="1" s="1"/>
  <c r="C901" i="1"/>
  <c r="D900" i="1"/>
  <c r="C900" i="1"/>
  <c r="D899" i="1"/>
  <c r="C899" i="1"/>
  <c r="D898" i="1"/>
  <c r="H898" i="1" s="1"/>
  <c r="C898" i="1"/>
  <c r="H897" i="1"/>
  <c r="D897" i="1"/>
  <c r="C897" i="1"/>
  <c r="G897" i="1" s="1"/>
  <c r="D896" i="1"/>
  <c r="C896" i="1"/>
  <c r="D895" i="1"/>
  <c r="C895" i="1"/>
  <c r="D894" i="1"/>
  <c r="C894" i="1"/>
  <c r="D893" i="1"/>
  <c r="C893" i="1"/>
  <c r="D892" i="1"/>
  <c r="C892" i="1"/>
  <c r="D891" i="1"/>
  <c r="C891" i="1"/>
  <c r="D890" i="1"/>
  <c r="H890" i="1" s="1"/>
  <c r="C890" i="1"/>
  <c r="D889" i="1"/>
  <c r="C889" i="1"/>
  <c r="D888" i="1"/>
  <c r="C888" i="1"/>
  <c r="D887" i="1"/>
  <c r="C887" i="1"/>
  <c r="D886" i="1"/>
  <c r="C886" i="1"/>
  <c r="H886" i="1" s="1"/>
  <c r="H885" i="1"/>
  <c r="D885" i="1"/>
  <c r="C885" i="1"/>
  <c r="G885" i="1" s="1"/>
  <c r="D884" i="1"/>
  <c r="C884" i="1"/>
  <c r="D883" i="1"/>
  <c r="C883" i="1"/>
  <c r="D882" i="1"/>
  <c r="H882" i="1" s="1"/>
  <c r="C882" i="1"/>
  <c r="D881" i="1"/>
  <c r="H881" i="1" s="1"/>
  <c r="C881" i="1"/>
  <c r="G881" i="1" s="1"/>
  <c r="D880" i="1"/>
  <c r="C880" i="1"/>
  <c r="D879" i="1"/>
  <c r="C879" i="1"/>
  <c r="D878" i="1"/>
  <c r="C878" i="1"/>
  <c r="H878" i="1" s="1"/>
  <c r="D877" i="1"/>
  <c r="C877" i="1"/>
  <c r="D876" i="1"/>
  <c r="C876" i="1"/>
  <c r="D875" i="1"/>
  <c r="C875" i="1"/>
  <c r="D874" i="1"/>
  <c r="H874" i="1" s="1"/>
  <c r="C874" i="1"/>
  <c r="D873" i="1"/>
  <c r="C873" i="1"/>
  <c r="D872" i="1"/>
  <c r="C872" i="1"/>
  <c r="D871" i="1"/>
  <c r="C871" i="1"/>
  <c r="D870" i="1"/>
  <c r="C870" i="1"/>
  <c r="D869" i="1"/>
  <c r="H869" i="1" s="1"/>
  <c r="C869" i="1"/>
  <c r="D868" i="1"/>
  <c r="C868" i="1"/>
  <c r="D867" i="1"/>
  <c r="C867" i="1"/>
  <c r="D866" i="1"/>
  <c r="H866" i="1" s="1"/>
  <c r="C866" i="1"/>
  <c r="H865" i="1"/>
  <c r="D865" i="1"/>
  <c r="C865" i="1"/>
  <c r="G865" i="1" s="1"/>
  <c r="D864" i="1"/>
  <c r="C864" i="1"/>
  <c r="D863" i="1"/>
  <c r="C863" i="1"/>
  <c r="D862" i="1"/>
  <c r="C862" i="1"/>
  <c r="D861" i="1"/>
  <c r="C861" i="1"/>
  <c r="D860" i="1"/>
  <c r="C860" i="1"/>
  <c r="D859" i="1"/>
  <c r="C859" i="1"/>
  <c r="D858" i="1"/>
  <c r="H858" i="1" s="1"/>
  <c r="C858" i="1"/>
  <c r="D857" i="1"/>
  <c r="C857" i="1"/>
  <c r="D856" i="1"/>
  <c r="C856" i="1"/>
  <c r="D855" i="1"/>
  <c r="C855" i="1"/>
  <c r="D854" i="1"/>
  <c r="C854" i="1"/>
  <c r="H854" i="1" s="1"/>
  <c r="H853" i="1"/>
  <c r="D853" i="1"/>
  <c r="C853" i="1"/>
  <c r="G853" i="1" s="1"/>
  <c r="D852" i="1"/>
  <c r="C852" i="1"/>
  <c r="D851" i="1"/>
  <c r="C851" i="1"/>
  <c r="D850" i="1"/>
  <c r="H850" i="1" s="1"/>
  <c r="C850" i="1"/>
  <c r="D849" i="1"/>
  <c r="H849" i="1" s="1"/>
  <c r="C849" i="1"/>
  <c r="G849" i="1" s="1"/>
  <c r="D848" i="1"/>
  <c r="C848" i="1"/>
  <c r="D847" i="1"/>
  <c r="C847" i="1"/>
  <c r="D846" i="1"/>
  <c r="C846" i="1"/>
  <c r="D845" i="1"/>
  <c r="C845" i="1"/>
  <c r="D844" i="1"/>
  <c r="C844" i="1"/>
  <c r="D843" i="1"/>
  <c r="C843" i="1"/>
  <c r="D842" i="1"/>
  <c r="H842" i="1" s="1"/>
  <c r="C842" i="1"/>
  <c r="D841" i="1"/>
  <c r="C841" i="1"/>
  <c r="D840" i="1"/>
  <c r="C840" i="1"/>
  <c r="D839" i="1"/>
  <c r="C839" i="1"/>
  <c r="D838" i="1"/>
  <c r="C838" i="1"/>
  <c r="H838" i="1" s="1"/>
  <c r="D837" i="1"/>
  <c r="H837" i="1" s="1"/>
  <c r="C837" i="1"/>
  <c r="D836" i="1"/>
  <c r="C836" i="1"/>
  <c r="D835" i="1"/>
  <c r="C835" i="1"/>
  <c r="D834" i="1"/>
  <c r="H834" i="1" s="1"/>
  <c r="C834" i="1"/>
  <c r="H833" i="1"/>
  <c r="D833" i="1"/>
  <c r="C833" i="1"/>
  <c r="G833" i="1" s="1"/>
  <c r="D832" i="1"/>
  <c r="C832" i="1"/>
  <c r="D831" i="1"/>
  <c r="C831" i="1"/>
  <c r="D830" i="1"/>
  <c r="C830" i="1"/>
  <c r="D829" i="1"/>
  <c r="C829" i="1"/>
  <c r="D828" i="1"/>
  <c r="C828" i="1"/>
  <c r="D827" i="1"/>
  <c r="C827" i="1"/>
  <c r="D826" i="1"/>
  <c r="H826" i="1" s="1"/>
  <c r="C826" i="1"/>
  <c r="D825" i="1"/>
  <c r="C825" i="1"/>
  <c r="D824" i="1"/>
  <c r="C824" i="1"/>
  <c r="D823" i="1"/>
  <c r="C823" i="1"/>
  <c r="D822" i="1"/>
  <c r="C822" i="1"/>
  <c r="H822" i="1" s="1"/>
  <c r="D821" i="1"/>
  <c r="H821" i="1" s="1"/>
  <c r="C821" i="1"/>
  <c r="G821" i="1" s="1"/>
  <c r="D820" i="1"/>
  <c r="C820" i="1"/>
  <c r="D819" i="1"/>
  <c r="C819" i="1"/>
  <c r="D818" i="1"/>
  <c r="H818" i="1" s="1"/>
  <c r="C818" i="1"/>
  <c r="D817" i="1"/>
  <c r="H817" i="1" s="1"/>
  <c r="C817" i="1"/>
  <c r="G817" i="1" s="1"/>
  <c r="D816" i="1"/>
  <c r="C816" i="1"/>
  <c r="D815" i="1"/>
  <c r="C815" i="1"/>
  <c r="D814" i="1"/>
  <c r="C814" i="1"/>
  <c r="H814" i="1" s="1"/>
  <c r="D813" i="1"/>
  <c r="C813" i="1"/>
  <c r="D812" i="1"/>
  <c r="C812" i="1"/>
  <c r="D811" i="1"/>
  <c r="C811" i="1"/>
  <c r="D810" i="1"/>
  <c r="H810" i="1" s="1"/>
  <c r="C810" i="1"/>
  <c r="D809" i="1"/>
  <c r="C809" i="1"/>
  <c r="D808" i="1"/>
  <c r="C808" i="1"/>
  <c r="D807" i="1"/>
  <c r="C807" i="1"/>
  <c r="D806" i="1"/>
  <c r="C806" i="1"/>
  <c r="H806" i="1" s="1"/>
  <c r="D805" i="1"/>
  <c r="H805" i="1" s="1"/>
  <c r="C805" i="1"/>
  <c r="D804" i="1"/>
  <c r="C804" i="1"/>
  <c r="D803" i="1"/>
  <c r="C803" i="1"/>
  <c r="D802" i="1"/>
  <c r="H802" i="1" s="1"/>
  <c r="C802" i="1"/>
  <c r="H801" i="1"/>
  <c r="D801" i="1"/>
  <c r="C801" i="1"/>
  <c r="G801" i="1" s="1"/>
  <c r="D800" i="1"/>
  <c r="C800" i="1"/>
  <c r="D799" i="1"/>
  <c r="C799" i="1"/>
  <c r="D798" i="1"/>
  <c r="C798" i="1"/>
  <c r="D797" i="1"/>
  <c r="C797" i="1"/>
  <c r="D796" i="1"/>
  <c r="C796" i="1"/>
  <c r="D795" i="1"/>
  <c r="C795" i="1"/>
  <c r="D794" i="1"/>
  <c r="H794" i="1" s="1"/>
  <c r="C794" i="1"/>
  <c r="D793" i="1"/>
  <c r="C793" i="1"/>
  <c r="D792" i="1"/>
  <c r="C792" i="1"/>
  <c r="D791" i="1"/>
  <c r="C791" i="1"/>
  <c r="D790" i="1"/>
  <c r="C790" i="1"/>
  <c r="H790" i="1" s="1"/>
  <c r="H789" i="1"/>
  <c r="D789" i="1"/>
  <c r="C789" i="1"/>
  <c r="G789" i="1" s="1"/>
  <c r="D788" i="1"/>
  <c r="C788" i="1"/>
  <c r="D787" i="1"/>
  <c r="C787" i="1"/>
  <c r="D786" i="1"/>
  <c r="H786" i="1" s="1"/>
  <c r="C786" i="1"/>
  <c r="D785" i="1"/>
  <c r="H785" i="1" s="1"/>
  <c r="C785" i="1"/>
  <c r="G785" i="1" s="1"/>
  <c r="D784" i="1"/>
  <c r="C784" i="1"/>
  <c r="D783" i="1"/>
  <c r="C783" i="1"/>
  <c r="D782" i="1"/>
  <c r="C782" i="1"/>
  <c r="D781" i="1"/>
  <c r="C781" i="1"/>
  <c r="D780" i="1"/>
  <c r="C780" i="1"/>
  <c r="D779" i="1"/>
  <c r="C779" i="1"/>
  <c r="D778" i="1"/>
  <c r="H778" i="1" s="1"/>
  <c r="C778" i="1"/>
  <c r="D777" i="1"/>
  <c r="C777" i="1"/>
  <c r="D776" i="1"/>
  <c r="C776" i="1"/>
  <c r="D775" i="1"/>
  <c r="C775" i="1"/>
  <c r="D774" i="1"/>
  <c r="C774" i="1"/>
  <c r="D773" i="1"/>
  <c r="H773" i="1" s="1"/>
  <c r="C773" i="1"/>
  <c r="D772" i="1"/>
  <c r="C772" i="1"/>
  <c r="D771" i="1"/>
  <c r="C771" i="1"/>
  <c r="D770" i="1"/>
  <c r="H770" i="1" s="1"/>
  <c r="C770" i="1"/>
  <c r="H769" i="1"/>
  <c r="D769" i="1"/>
  <c r="C769" i="1"/>
  <c r="D768" i="1"/>
  <c r="C768" i="1"/>
  <c r="D767" i="1"/>
  <c r="C767" i="1"/>
  <c r="D766" i="1"/>
  <c r="C766" i="1"/>
  <c r="D765" i="1"/>
  <c r="C765" i="1"/>
  <c r="D764" i="1"/>
  <c r="C764" i="1"/>
  <c r="D763" i="1"/>
  <c r="C763" i="1"/>
  <c r="D762" i="1"/>
  <c r="H762" i="1" s="1"/>
  <c r="C762" i="1"/>
  <c r="D761" i="1"/>
  <c r="C761" i="1"/>
  <c r="D760" i="1"/>
  <c r="C760" i="1"/>
  <c r="D759" i="1"/>
  <c r="C759" i="1"/>
  <c r="D758" i="1"/>
  <c r="C758" i="1"/>
  <c r="H758" i="1" s="1"/>
  <c r="H757" i="1"/>
  <c r="D757" i="1"/>
  <c r="C757" i="1"/>
  <c r="G757" i="1" s="1"/>
  <c r="D756" i="1"/>
  <c r="C756" i="1"/>
  <c r="D755" i="1"/>
  <c r="C755" i="1"/>
  <c r="G754" i="1"/>
  <c r="D754" i="1"/>
  <c r="C754" i="1"/>
  <c r="D753" i="1"/>
  <c r="G753" i="1" s="1"/>
  <c r="C753" i="1"/>
  <c r="D752" i="1"/>
  <c r="C752" i="1"/>
  <c r="D751" i="1"/>
  <c r="C751" i="1"/>
  <c r="D750" i="1"/>
  <c r="G750" i="1" s="1"/>
  <c r="C750" i="1"/>
  <c r="H750" i="1" s="1"/>
  <c r="G749" i="1"/>
  <c r="D749" i="1"/>
  <c r="C749" i="1"/>
  <c r="H749" i="1" s="1"/>
  <c r="D748" i="1"/>
  <c r="C748" i="1"/>
  <c r="D747" i="1"/>
  <c r="C747" i="1"/>
  <c r="G746" i="1"/>
  <c r="D746" i="1"/>
  <c r="C746" i="1"/>
  <c r="D745" i="1"/>
  <c r="G745" i="1" s="1"/>
  <c r="C745" i="1"/>
  <c r="D744" i="1"/>
  <c r="C744" i="1"/>
  <c r="D743" i="1"/>
  <c r="C743" i="1"/>
  <c r="D742" i="1"/>
  <c r="G742" i="1" s="1"/>
  <c r="C742" i="1"/>
  <c r="H742" i="1" s="1"/>
  <c r="G741" i="1"/>
  <c r="D741" i="1"/>
  <c r="C741" i="1"/>
  <c r="H741" i="1" s="1"/>
  <c r="D740" i="1"/>
  <c r="C740" i="1"/>
  <c r="D739" i="1"/>
  <c r="C739" i="1"/>
  <c r="D738" i="1"/>
  <c r="C738" i="1"/>
  <c r="G738" i="1" s="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G670" i="1" s="1"/>
  <c r="C670" i="1"/>
  <c r="H670" i="1" s="1"/>
  <c r="D669" i="1"/>
  <c r="G669" i="1" s="1"/>
  <c r="C669" i="1"/>
  <c r="D668" i="1"/>
  <c r="C668" i="1"/>
  <c r="D667" i="1"/>
  <c r="C667" i="1"/>
  <c r="D666" i="1"/>
  <c r="G666" i="1" s="1"/>
  <c r="C666" i="1"/>
  <c r="D665" i="1"/>
  <c r="G665" i="1" s="1"/>
  <c r="C665" i="1"/>
  <c r="D664" i="1"/>
  <c r="C664" i="1"/>
  <c r="D663" i="1"/>
  <c r="C663" i="1"/>
  <c r="D662" i="1"/>
  <c r="G662" i="1" s="1"/>
  <c r="C662" i="1"/>
  <c r="H662" i="1" s="1"/>
  <c r="D661" i="1"/>
  <c r="G661" i="1" s="1"/>
  <c r="C661" i="1"/>
  <c r="D660" i="1"/>
  <c r="C660" i="1"/>
  <c r="D659" i="1"/>
  <c r="C659" i="1"/>
  <c r="G658" i="1"/>
  <c r="D658" i="1"/>
  <c r="C658" i="1"/>
  <c r="H658" i="1" s="1"/>
  <c r="D657" i="1"/>
  <c r="G657" i="1" s="1"/>
  <c r="C657" i="1"/>
  <c r="D656" i="1"/>
  <c r="C656" i="1"/>
  <c r="D655" i="1"/>
  <c r="C655" i="1"/>
  <c r="G654" i="1"/>
  <c r="D654" i="1"/>
  <c r="C654" i="1"/>
  <c r="D653" i="1"/>
  <c r="G653" i="1" s="1"/>
  <c r="C653" i="1"/>
  <c r="D652" i="1"/>
  <c r="C652" i="1"/>
  <c r="D651" i="1"/>
  <c r="C651" i="1"/>
  <c r="D650" i="1"/>
  <c r="G650" i="1" s="1"/>
  <c r="C650" i="1"/>
  <c r="H650" i="1" s="1"/>
  <c r="C649" i="1"/>
  <c r="D648" i="1"/>
  <c r="C648" i="1"/>
  <c r="D647" i="1"/>
  <c r="C647" i="1"/>
  <c r="D646" i="1"/>
  <c r="G646" i="1" s="1"/>
  <c r="C646" i="1"/>
  <c r="D645" i="1"/>
  <c r="G645" i="1" s="1"/>
  <c r="C645" i="1"/>
  <c r="D636" i="1"/>
  <c r="C636" i="1"/>
  <c r="D635" i="1"/>
  <c r="C635" i="1"/>
  <c r="D632" i="1"/>
  <c r="C632" i="1"/>
  <c r="D631" i="1"/>
  <c r="C631" i="1"/>
  <c r="D630" i="1"/>
  <c r="C630" i="1"/>
  <c r="D629" i="1"/>
  <c r="C629" i="1"/>
  <c r="D628" i="1"/>
  <c r="C628" i="1"/>
  <c r="D627" i="1"/>
  <c r="C627" i="1"/>
  <c r="D626" i="1"/>
  <c r="C626" i="1"/>
  <c r="D625" i="1"/>
  <c r="C625" i="1"/>
  <c r="D624" i="1"/>
  <c r="C624" i="1"/>
  <c r="D622" i="1"/>
  <c r="C622" i="1"/>
  <c r="D621" i="1"/>
  <c r="C621" i="1"/>
  <c r="D620" i="1"/>
  <c r="C620" i="1"/>
  <c r="D619" i="1"/>
  <c r="C619" i="1"/>
  <c r="D618" i="1"/>
  <c r="C618" i="1"/>
  <c r="D617" i="1"/>
  <c r="C617" i="1"/>
  <c r="D616" i="1"/>
  <c r="C616" i="1"/>
  <c r="D615" i="1"/>
  <c r="C615" i="1"/>
  <c r="D614" i="1"/>
  <c r="C614" i="1"/>
  <c r="D613" i="1"/>
  <c r="C613" i="1"/>
  <c r="D612" i="1"/>
  <c r="C612" i="1"/>
  <c r="D611" i="1"/>
  <c r="C611" i="1"/>
  <c r="D610" i="1"/>
  <c r="C610" i="1"/>
  <c r="D609" i="1"/>
  <c r="C609" i="1"/>
  <c r="D608" i="1"/>
  <c r="C608" i="1"/>
  <c r="D607" i="1"/>
  <c r="C607" i="1"/>
  <c r="D606" i="1"/>
  <c r="C606" i="1"/>
  <c r="D605" i="1"/>
  <c r="C605" i="1"/>
  <c r="D604" i="1"/>
  <c r="C604" i="1"/>
  <c r="D603" i="1"/>
  <c r="C603" i="1"/>
  <c r="D602" i="1"/>
  <c r="C602" i="1"/>
  <c r="C601" i="1"/>
  <c r="D600" i="1"/>
  <c r="C600" i="1"/>
  <c r="D599" i="1"/>
  <c r="C599" i="1"/>
  <c r="D598" i="1"/>
  <c r="C598" i="1"/>
  <c r="D597" i="1"/>
  <c r="C597" i="1"/>
  <c r="D596" i="1"/>
  <c r="C596" i="1"/>
  <c r="D595" i="1"/>
  <c r="C595" i="1"/>
  <c r="D594" i="1"/>
  <c r="C594" i="1"/>
  <c r="D593" i="1"/>
  <c r="C593" i="1"/>
  <c r="D592" i="1"/>
  <c r="D590" i="1"/>
  <c r="C590" i="1"/>
  <c r="D589" i="1"/>
  <c r="C589" i="1"/>
  <c r="C588" i="1"/>
  <c r="H587" i="1"/>
  <c r="D587" i="1"/>
  <c r="C587" i="1"/>
  <c r="D586" i="1"/>
  <c r="H586" i="1" s="1"/>
  <c r="C586" i="1"/>
  <c r="C585" i="1"/>
  <c r="D584" i="1"/>
  <c r="C584" i="1"/>
  <c r="C583" i="1"/>
  <c r="D582" i="1"/>
  <c r="C582" i="1"/>
  <c r="D581" i="1"/>
  <c r="C581" i="1"/>
  <c r="D580" i="1"/>
  <c r="C580" i="1"/>
  <c r="C579" i="1"/>
  <c r="D577" i="1"/>
  <c r="G577" i="1" s="1"/>
  <c r="C577" i="1"/>
  <c r="D576" i="1"/>
  <c r="C576" i="1"/>
  <c r="G576" i="1" s="1"/>
  <c r="C575" i="1"/>
  <c r="D574" i="1"/>
  <c r="C574" i="1"/>
  <c r="D573" i="1"/>
  <c r="C573" i="1"/>
  <c r="D572" i="1"/>
  <c r="G572" i="1" s="1"/>
  <c r="C572" i="1"/>
  <c r="D571" i="1"/>
  <c r="C571" i="1"/>
  <c r="D570" i="1"/>
  <c r="C570" i="1"/>
  <c r="C569" i="1"/>
  <c r="D568" i="1"/>
  <c r="C568" i="1"/>
  <c r="G568" i="1" s="1"/>
  <c r="D567" i="1"/>
  <c r="C567" i="1"/>
  <c r="D566" i="1"/>
  <c r="C566" i="1"/>
  <c r="H564" i="1"/>
  <c r="D564" i="1"/>
  <c r="C564" i="1"/>
  <c r="D563" i="1"/>
  <c r="H563" i="1" s="1"/>
  <c r="C563" i="1"/>
  <c r="D562" i="1"/>
  <c r="C562" i="1"/>
  <c r="D561" i="1"/>
  <c r="C561" i="1"/>
  <c r="D560" i="1"/>
  <c r="C560" i="1"/>
  <c r="D559" i="1"/>
  <c r="C559" i="1"/>
  <c r="D558" i="1"/>
  <c r="C558" i="1"/>
  <c r="D557" i="1"/>
  <c r="C557" i="1"/>
  <c r="H556" i="1"/>
  <c r="D556" i="1"/>
  <c r="C556" i="1"/>
  <c r="G556" i="1" s="1"/>
  <c r="H555" i="1"/>
  <c r="D555" i="1"/>
  <c r="C555" i="1"/>
  <c r="D554" i="1"/>
  <c r="C554" i="1"/>
  <c r="D553" i="1"/>
  <c r="C553" i="1"/>
  <c r="D552" i="1"/>
  <c r="C552" i="1"/>
  <c r="D551" i="1"/>
  <c r="C551" i="1"/>
  <c r="D550" i="1"/>
  <c r="C550" i="1"/>
  <c r="D549" i="1"/>
  <c r="C549" i="1"/>
  <c r="H548" i="1"/>
  <c r="D548" i="1"/>
  <c r="C548" i="1"/>
  <c r="G548" i="1" s="1"/>
  <c r="D547" i="1"/>
  <c r="H547" i="1" s="1"/>
  <c r="C547" i="1"/>
  <c r="D546" i="1"/>
  <c r="C546" i="1"/>
  <c r="D545" i="1"/>
  <c r="C545" i="1"/>
  <c r="D543" i="1"/>
  <c r="C543" i="1"/>
  <c r="D542" i="1"/>
  <c r="C542" i="1"/>
  <c r="D541" i="1"/>
  <c r="C541" i="1"/>
  <c r="H540" i="1"/>
  <c r="D540" i="1"/>
  <c r="C540" i="1"/>
  <c r="G540" i="1" s="1"/>
  <c r="D539" i="1"/>
  <c r="H539" i="1" s="1"/>
  <c r="C539" i="1"/>
  <c r="D538" i="1"/>
  <c r="C538" i="1"/>
  <c r="D537" i="1"/>
  <c r="C537" i="1"/>
  <c r="D536" i="1"/>
  <c r="C536" i="1"/>
  <c r="D535" i="1"/>
  <c r="C535" i="1"/>
  <c r="D534" i="1"/>
  <c r="C534" i="1"/>
  <c r="D533" i="1"/>
  <c r="C533" i="1"/>
  <c r="D532" i="1"/>
  <c r="H532" i="1" s="1"/>
  <c r="C532" i="1"/>
  <c r="G532" i="1" s="1"/>
  <c r="C531" i="1"/>
  <c r="D528" i="1"/>
  <c r="C528" i="1"/>
  <c r="D527" i="1"/>
  <c r="C527" i="1"/>
  <c r="D526" i="1"/>
  <c r="C526" i="1"/>
  <c r="D525" i="1"/>
  <c r="C525" i="1"/>
  <c r="D524" i="1"/>
  <c r="C524" i="1"/>
  <c r="D523" i="1"/>
  <c r="C523" i="1"/>
  <c r="D522" i="1"/>
  <c r="C522" i="1"/>
  <c r="D521" i="1"/>
  <c r="C521" i="1"/>
  <c r="D520" i="1"/>
  <c r="C520" i="1"/>
  <c r="D519" i="1"/>
  <c r="C519" i="1"/>
  <c r="D518" i="1"/>
  <c r="C518" i="1"/>
  <c r="D517" i="1"/>
  <c r="D515" i="1"/>
  <c r="C515" i="1"/>
  <c r="D514" i="1"/>
  <c r="C514" i="1"/>
  <c r="D513" i="1"/>
  <c r="C513" i="1"/>
  <c r="D512" i="1"/>
  <c r="C512" i="1"/>
  <c r="D511" i="1"/>
  <c r="C511" i="1"/>
  <c r="D510" i="1"/>
  <c r="C510" i="1"/>
  <c r="D509" i="1"/>
  <c r="C509" i="1"/>
  <c r="C508" i="1"/>
  <c r="D507" i="1"/>
  <c r="C507" i="1"/>
  <c r="D506" i="1"/>
  <c r="C506" i="1"/>
  <c r="D505" i="1"/>
  <c r="C505" i="1"/>
  <c r="D504" i="1"/>
  <c r="C504" i="1"/>
  <c r="D503" i="1"/>
  <c r="C503" i="1"/>
  <c r="D502" i="1"/>
  <c r="C502" i="1"/>
  <c r="D501" i="1"/>
  <c r="C501" i="1"/>
  <c r="D500" i="1"/>
  <c r="C500" i="1"/>
  <c r="D499" i="1"/>
  <c r="C499" i="1"/>
  <c r="D498" i="1"/>
  <c r="C498" i="1"/>
  <c r="D497" i="1"/>
  <c r="C497" i="1"/>
  <c r="D496" i="1"/>
  <c r="C496" i="1"/>
  <c r="D495" i="1"/>
  <c r="C495" i="1"/>
  <c r="D494" i="1"/>
  <c r="C494" i="1"/>
  <c r="D493" i="1"/>
  <c r="C493" i="1"/>
  <c r="D492" i="1"/>
  <c r="C492" i="1"/>
  <c r="C491" i="1"/>
  <c r="D490" i="1"/>
  <c r="G490" i="1" s="1"/>
  <c r="C490" i="1"/>
  <c r="D489" i="1"/>
  <c r="C489" i="1"/>
  <c r="D488" i="1"/>
  <c r="C488" i="1"/>
  <c r="D487" i="1"/>
  <c r="C487" i="1"/>
  <c r="G486" i="1"/>
  <c r="D486" i="1"/>
  <c r="C486" i="1"/>
  <c r="D484" i="1"/>
  <c r="C484" i="1"/>
  <c r="D483" i="1"/>
  <c r="C483" i="1"/>
  <c r="C482" i="1"/>
  <c r="D481" i="1"/>
  <c r="C481" i="1"/>
  <c r="D480" i="1"/>
  <c r="C480" i="1"/>
  <c r="D479" i="1"/>
  <c r="C479" i="1"/>
  <c r="D478" i="1"/>
  <c r="G478" i="1" s="1"/>
  <c r="C478" i="1"/>
  <c r="D477" i="1"/>
  <c r="C477" i="1"/>
  <c r="D476" i="1"/>
  <c r="C476" i="1"/>
  <c r="D475" i="1"/>
  <c r="C475" i="1"/>
  <c r="C474" i="1"/>
  <c r="C473" i="1"/>
  <c r="D472" i="1"/>
  <c r="C472" i="1"/>
  <c r="D471" i="1"/>
  <c r="C471" i="1"/>
  <c r="D470" i="1"/>
  <c r="C470" i="1"/>
  <c r="D469" i="1"/>
  <c r="C469" i="1"/>
  <c r="D468" i="1"/>
  <c r="C468" i="1"/>
  <c r="D467" i="1"/>
  <c r="C467" i="1"/>
  <c r="D466" i="1"/>
  <c r="G466" i="1" s="1"/>
  <c r="C466" i="1"/>
  <c r="D465" i="1"/>
  <c r="C465" i="1"/>
  <c r="D464" i="1"/>
  <c r="C464" i="1"/>
  <c r="D463" i="1"/>
  <c r="C463" i="1"/>
  <c r="D462" i="1"/>
  <c r="C462" i="1"/>
  <c r="G461" i="1"/>
  <c r="D461" i="1"/>
  <c r="C461" i="1"/>
  <c r="H459" i="1"/>
  <c r="D459" i="1"/>
  <c r="C459" i="1"/>
  <c r="G459" i="1" s="1"/>
  <c r="D458" i="1"/>
  <c r="C458" i="1"/>
  <c r="D457" i="1"/>
  <c r="C457" i="1"/>
  <c r="G457" i="1" s="1"/>
  <c r="H456" i="1"/>
  <c r="D456" i="1"/>
  <c r="C456" i="1"/>
  <c r="D455" i="1"/>
  <c r="H455" i="1" s="1"/>
  <c r="C455" i="1"/>
  <c r="D454" i="1"/>
  <c r="C454" i="1"/>
  <c r="G454" i="1" s="1"/>
  <c r="D453" i="1"/>
  <c r="C453" i="1"/>
  <c r="H452" i="1"/>
  <c r="D452" i="1"/>
  <c r="C452" i="1"/>
  <c r="G452" i="1" s="1"/>
  <c r="D451" i="1"/>
  <c r="H451" i="1" s="1"/>
  <c r="C451" i="1"/>
  <c r="D450" i="1"/>
  <c r="C450" i="1"/>
  <c r="D449" i="1"/>
  <c r="C449" i="1"/>
  <c r="G449" i="1" s="1"/>
  <c r="H448" i="1"/>
  <c r="D448" i="1"/>
  <c r="C448" i="1"/>
  <c r="D447" i="1"/>
  <c r="H447" i="1" s="1"/>
  <c r="C447" i="1"/>
  <c r="C446" i="1"/>
  <c r="D445" i="1"/>
  <c r="C445" i="1"/>
  <c r="H444" i="1"/>
  <c r="D444" i="1"/>
  <c r="C444" i="1"/>
  <c r="G444" i="1" s="1"/>
  <c r="D443" i="1"/>
  <c r="H443" i="1" s="1"/>
  <c r="C443" i="1"/>
  <c r="D442" i="1"/>
  <c r="C442" i="1"/>
  <c r="D441" i="1"/>
  <c r="C441" i="1"/>
  <c r="H440" i="1"/>
  <c r="D440" i="1"/>
  <c r="C440" i="1"/>
  <c r="G440" i="1" s="1"/>
  <c r="D439" i="1"/>
  <c r="H439" i="1" s="1"/>
  <c r="C439" i="1"/>
  <c r="D438" i="1"/>
  <c r="C438" i="1"/>
  <c r="D437" i="1"/>
  <c r="C437" i="1"/>
  <c r="H436" i="1"/>
  <c r="D436" i="1"/>
  <c r="C436" i="1"/>
  <c r="G436" i="1" s="1"/>
  <c r="D435" i="1"/>
  <c r="H435" i="1" s="1"/>
  <c r="C435" i="1"/>
  <c r="D434" i="1"/>
  <c r="C434" i="1"/>
  <c r="D433" i="1"/>
  <c r="C433" i="1"/>
  <c r="H432" i="1"/>
  <c r="D432" i="1"/>
  <c r="C432" i="1"/>
  <c r="G432" i="1" s="1"/>
  <c r="D431" i="1"/>
  <c r="H431" i="1" s="1"/>
  <c r="C431" i="1"/>
  <c r="D430" i="1"/>
  <c r="C430" i="1"/>
  <c r="G430" i="1" s="1"/>
  <c r="D429" i="1"/>
  <c r="C429" i="1"/>
  <c r="D428" i="1"/>
  <c r="H428" i="1" s="1"/>
  <c r="C428" i="1"/>
  <c r="G428" i="1" s="1"/>
  <c r="D427" i="1"/>
  <c r="H427" i="1" s="1"/>
  <c r="C427" i="1"/>
  <c r="G427" i="1" s="1"/>
  <c r="D426" i="1"/>
  <c r="C426" i="1"/>
  <c r="D423" i="1"/>
  <c r="H423" i="1" s="1"/>
  <c r="C423" i="1"/>
  <c r="G423" i="1" s="1"/>
  <c r="D422" i="1"/>
  <c r="H422" i="1" s="1"/>
  <c r="C422" i="1"/>
  <c r="C421" i="1"/>
  <c r="D416" i="1"/>
  <c r="C416" i="1"/>
  <c r="D415" i="1"/>
  <c r="C415" i="1"/>
  <c r="G414" i="1"/>
  <c r="D414" i="1"/>
  <c r="C414" i="1"/>
  <c r="D411" i="1"/>
  <c r="C411" i="1"/>
  <c r="D410" i="1"/>
  <c r="C410" i="1"/>
  <c r="D409" i="1"/>
  <c r="C409" i="1"/>
  <c r="D408" i="1"/>
  <c r="G408" i="1" s="1"/>
  <c r="C408" i="1"/>
  <c r="C407" i="1"/>
  <c r="D406" i="1"/>
  <c r="C406" i="1"/>
  <c r="D405" i="1"/>
  <c r="C405" i="1"/>
  <c r="D404" i="1"/>
  <c r="C404" i="1"/>
  <c r="D403" i="1"/>
  <c r="G403" i="1" s="1"/>
  <c r="C403" i="1"/>
  <c r="C402" i="1"/>
  <c r="C401" i="1"/>
  <c r="G400" i="1"/>
  <c r="D400" i="1"/>
  <c r="C400" i="1"/>
  <c r="D399" i="1"/>
  <c r="C399" i="1"/>
  <c r="G399" i="1" s="1"/>
  <c r="D398" i="1"/>
  <c r="C398" i="1"/>
  <c r="D397" i="1"/>
  <c r="C397" i="1"/>
  <c r="C396" i="1"/>
  <c r="D395" i="1"/>
  <c r="G395" i="1" s="1"/>
  <c r="C395" i="1"/>
  <c r="D394" i="1"/>
  <c r="C394" i="1"/>
  <c r="C393" i="1"/>
  <c r="D392" i="1"/>
  <c r="C392" i="1"/>
  <c r="D391" i="1"/>
  <c r="C391" i="1"/>
  <c r="G391" i="1" s="1"/>
  <c r="D390" i="1"/>
  <c r="C390" i="1"/>
  <c r="D389" i="1"/>
  <c r="C389" i="1"/>
  <c r="G388" i="1"/>
  <c r="D388" i="1"/>
  <c r="C388" i="1"/>
  <c r="D387" i="1"/>
  <c r="G387" i="1" s="1"/>
  <c r="C387" i="1"/>
  <c r="D386" i="1"/>
  <c r="C386" i="1"/>
  <c r="D385" i="1"/>
  <c r="C385" i="1"/>
  <c r="D384" i="1"/>
  <c r="C384" i="1"/>
  <c r="G384" i="1" s="1"/>
  <c r="C383" i="1"/>
  <c r="D382" i="1"/>
  <c r="C382" i="1"/>
  <c r="D381" i="1"/>
  <c r="C381" i="1"/>
  <c r="D380" i="1"/>
  <c r="G380" i="1" s="1"/>
  <c r="C380" i="1"/>
  <c r="D379" i="1"/>
  <c r="C379" i="1"/>
  <c r="D378" i="1"/>
  <c r="C378" i="1"/>
  <c r="D377" i="1"/>
  <c r="C377" i="1"/>
  <c r="D376" i="1"/>
  <c r="G376" i="1" s="1"/>
  <c r="C376" i="1"/>
  <c r="D375" i="1"/>
  <c r="G375" i="1" s="1"/>
  <c r="C375" i="1"/>
  <c r="D374" i="1"/>
  <c r="C374" i="1"/>
  <c r="D373" i="1"/>
  <c r="C373" i="1"/>
  <c r="D372" i="1"/>
  <c r="C372" i="1"/>
  <c r="D371" i="1"/>
  <c r="G371" i="1" s="1"/>
  <c r="C371" i="1"/>
  <c r="D370" i="1"/>
  <c r="C370" i="1"/>
  <c r="C369" i="1"/>
  <c r="D367" i="1"/>
  <c r="C367" i="1"/>
  <c r="D366" i="1"/>
  <c r="C366" i="1"/>
  <c r="D365" i="1"/>
  <c r="C365" i="1"/>
  <c r="D364" i="1"/>
  <c r="C364" i="1"/>
  <c r="D363" i="1"/>
  <c r="C363" i="1"/>
  <c r="D362" i="1"/>
  <c r="C362" i="1"/>
  <c r="D361" i="1"/>
  <c r="C361" i="1"/>
  <c r="D360" i="1"/>
  <c r="C360" i="1"/>
  <c r="D359" i="1"/>
  <c r="C359" i="1"/>
  <c r="D358" i="1"/>
  <c r="C358" i="1"/>
  <c r="D357" i="1"/>
  <c r="C357" i="1"/>
  <c r="D354" i="1"/>
  <c r="C354" i="1"/>
  <c r="C353" i="1"/>
  <c r="D352" i="1"/>
  <c r="C352" i="1"/>
  <c r="D351" i="1"/>
  <c r="C351" i="1"/>
  <c r="D350" i="1"/>
  <c r="C350" i="1"/>
  <c r="D349" i="1"/>
  <c r="C349" i="1"/>
  <c r="D348" i="1"/>
  <c r="C348" i="1"/>
  <c r="H348" i="1" s="1"/>
  <c r="G347" i="1"/>
  <c r="D347" i="1"/>
  <c r="C347" i="1"/>
  <c r="D346" i="1"/>
  <c r="G346" i="1" s="1"/>
  <c r="C346" i="1"/>
  <c r="D345" i="1"/>
  <c r="C345" i="1"/>
  <c r="D344" i="1"/>
  <c r="C344" i="1"/>
  <c r="D343" i="1"/>
  <c r="G343" i="1" s="1"/>
  <c r="C343" i="1"/>
  <c r="D342" i="1"/>
  <c r="C342" i="1"/>
  <c r="D341" i="1"/>
  <c r="C341" i="1"/>
  <c r="D340" i="1"/>
  <c r="C340" i="1"/>
  <c r="H340" i="1" s="1"/>
  <c r="D339" i="1"/>
  <c r="C339" i="1"/>
  <c r="D338" i="1"/>
  <c r="C338" i="1"/>
  <c r="D337" i="1"/>
  <c r="C337" i="1"/>
  <c r="D336" i="1"/>
  <c r="H336" i="1" s="1"/>
  <c r="C336" i="1"/>
  <c r="D335" i="1"/>
  <c r="C335" i="1"/>
  <c r="H335" i="1" s="1"/>
  <c r="D334" i="1"/>
  <c r="C334" i="1"/>
  <c r="D333" i="1"/>
  <c r="C333" i="1"/>
  <c r="H333" i="1" s="1"/>
  <c r="G332" i="1"/>
  <c r="D332" i="1"/>
  <c r="C332" i="1"/>
  <c r="G331" i="1"/>
  <c r="D331" i="1"/>
  <c r="C331" i="1"/>
  <c r="D330" i="1"/>
  <c r="C330" i="1"/>
  <c r="D329" i="1"/>
  <c r="C329" i="1"/>
  <c r="D328" i="1"/>
  <c r="C328" i="1"/>
  <c r="D327" i="1"/>
  <c r="C327" i="1"/>
  <c r="D326" i="1"/>
  <c r="C326" i="1"/>
  <c r="D325" i="1"/>
  <c r="C325" i="1"/>
  <c r="H325" i="1" s="1"/>
  <c r="H324" i="1"/>
  <c r="D324" i="1"/>
  <c r="C324" i="1"/>
  <c r="D323" i="1"/>
  <c r="C323" i="1"/>
  <c r="D322" i="1"/>
  <c r="C322" i="1"/>
  <c r="D321" i="1"/>
  <c r="C321" i="1"/>
  <c r="D320" i="1"/>
  <c r="C320" i="1"/>
  <c r="D319" i="1"/>
  <c r="C319" i="1"/>
  <c r="D318" i="1"/>
  <c r="C318" i="1"/>
  <c r="D317" i="1"/>
  <c r="C317" i="1"/>
  <c r="D315" i="1"/>
  <c r="C315" i="1"/>
  <c r="D314" i="1"/>
  <c r="C314" i="1"/>
  <c r="D313" i="1"/>
  <c r="C313" i="1"/>
  <c r="D312" i="1"/>
  <c r="C312" i="1"/>
  <c r="D311" i="1"/>
  <c r="C311" i="1"/>
  <c r="D310" i="1"/>
  <c r="C310" i="1"/>
  <c r="D309" i="1"/>
  <c r="C309" i="1"/>
  <c r="D308" i="1"/>
  <c r="C308" i="1"/>
  <c r="D307" i="1"/>
  <c r="C307" i="1"/>
  <c r="D306" i="1"/>
  <c r="C306" i="1"/>
  <c r="D305" i="1"/>
  <c r="C305" i="1"/>
  <c r="D302" i="1"/>
  <c r="G302" i="1" s="1"/>
  <c r="C302" i="1"/>
  <c r="D301" i="1"/>
  <c r="C301" i="1"/>
  <c r="D300" i="1"/>
  <c r="C300" i="1"/>
  <c r="H300" i="1" s="1"/>
  <c r="G299" i="1"/>
  <c r="D299" i="1"/>
  <c r="C299" i="1"/>
  <c r="D298" i="1"/>
  <c r="G298" i="1" s="1"/>
  <c r="C298" i="1"/>
  <c r="D294" i="1"/>
  <c r="C294" i="1"/>
  <c r="H294" i="1" s="1"/>
  <c r="C293" i="1"/>
  <c r="D292" i="1"/>
  <c r="C292" i="1"/>
  <c r="D291" i="1"/>
  <c r="C291" i="1"/>
  <c r="D290" i="1"/>
  <c r="C290" i="1"/>
  <c r="G289" i="1"/>
  <c r="D289" i="1"/>
  <c r="C289" i="1"/>
  <c r="H288" i="1"/>
  <c r="G288" i="1"/>
  <c r="D288" i="1"/>
  <c r="C288" i="1"/>
  <c r="H287" i="1"/>
  <c r="G287" i="1"/>
  <c r="D287" i="1"/>
  <c r="C287" i="1"/>
  <c r="H286" i="1"/>
  <c r="G286" i="1"/>
  <c r="D286" i="1"/>
  <c r="C286" i="1"/>
  <c r="D285" i="1"/>
  <c r="C285" i="1"/>
  <c r="D284" i="1"/>
  <c r="H284" i="1" s="1"/>
  <c r="C284" i="1"/>
  <c r="D283" i="1"/>
  <c r="H283" i="1" s="1"/>
  <c r="C283" i="1"/>
  <c r="D282" i="1"/>
  <c r="C282" i="1"/>
  <c r="D281" i="1"/>
  <c r="C281" i="1"/>
  <c r="D280" i="1"/>
  <c r="C280" i="1"/>
  <c r="H280" i="1" s="1"/>
  <c r="C279" i="1"/>
  <c r="D278" i="1"/>
  <c r="C278" i="1"/>
  <c r="G278" i="1" s="1"/>
  <c r="D277" i="1"/>
  <c r="G277" i="1" s="1"/>
  <c r="C277" i="1"/>
  <c r="D276" i="1"/>
  <c r="C276" i="1"/>
  <c r="D275" i="1"/>
  <c r="C275" i="1"/>
  <c r="C274" i="1"/>
  <c r="D273" i="1"/>
  <c r="H273" i="1" s="1"/>
  <c r="C273" i="1"/>
  <c r="D272" i="1"/>
  <c r="C272" i="1"/>
  <c r="H272" i="1" s="1"/>
  <c r="D271" i="1"/>
  <c r="C271" i="1"/>
  <c r="C270" i="1"/>
  <c r="D268" i="1"/>
  <c r="C268" i="1"/>
  <c r="D267" i="1"/>
  <c r="C267" i="1"/>
  <c r="D266" i="1"/>
  <c r="C266" i="1"/>
  <c r="D265" i="1"/>
  <c r="C265" i="1"/>
  <c r="H264" i="1"/>
  <c r="D264" i="1"/>
  <c r="C264" i="1"/>
  <c r="G264" i="1" s="1"/>
  <c r="H263" i="1"/>
  <c r="D263" i="1"/>
  <c r="C263" i="1"/>
  <c r="G263" i="1" s="1"/>
  <c r="H262" i="1"/>
  <c r="D262" i="1"/>
  <c r="C262" i="1"/>
  <c r="G262" i="1" s="1"/>
  <c r="H261" i="1"/>
  <c r="D261" i="1"/>
  <c r="C261" i="1"/>
  <c r="G261" i="1" s="1"/>
  <c r="H260" i="1"/>
  <c r="D260" i="1"/>
  <c r="C260" i="1"/>
  <c r="G260" i="1" s="1"/>
  <c r="H259" i="1"/>
  <c r="D259" i="1"/>
  <c r="C259" i="1"/>
  <c r="G259" i="1" s="1"/>
  <c r="C258" i="1"/>
  <c r="D257" i="1"/>
  <c r="C257" i="1"/>
  <c r="H257" i="1" s="1"/>
  <c r="D256" i="1"/>
  <c r="H256" i="1" s="1"/>
  <c r="C256" i="1"/>
  <c r="D255" i="1"/>
  <c r="C255" i="1"/>
  <c r="D254" i="1"/>
  <c r="C254" i="1"/>
  <c r="C253" i="1"/>
  <c r="D252" i="1"/>
  <c r="C252" i="1"/>
  <c r="D251" i="1"/>
  <c r="C251" i="1"/>
  <c r="G251" i="1" s="1"/>
  <c r="D250" i="1"/>
  <c r="G250" i="1" s="1"/>
  <c r="C250" i="1"/>
  <c r="D249" i="1"/>
  <c r="C249" i="1"/>
  <c r="D248" i="1"/>
  <c r="C248" i="1"/>
  <c r="D247" i="1"/>
  <c r="C247" i="1"/>
  <c r="C246" i="1"/>
  <c r="D245" i="1"/>
  <c r="G245" i="1" s="1"/>
  <c r="C245" i="1"/>
  <c r="H245" i="1" s="1"/>
  <c r="D244" i="1"/>
  <c r="G244" i="1" s="1"/>
  <c r="C244" i="1"/>
  <c r="H244" i="1" s="1"/>
  <c r="D243" i="1"/>
  <c r="C243" i="1"/>
  <c r="H243" i="1" s="1"/>
  <c r="D242" i="1"/>
  <c r="C242" i="1"/>
  <c r="D241" i="1"/>
  <c r="G241" i="1" s="1"/>
  <c r="C241" i="1"/>
  <c r="D240" i="1"/>
  <c r="C240" i="1"/>
  <c r="H240" i="1" s="1"/>
  <c r="D239" i="1"/>
  <c r="G239" i="1" s="1"/>
  <c r="C239" i="1"/>
  <c r="C238" i="1"/>
  <c r="D237" i="1"/>
  <c r="G237" i="1" s="1"/>
  <c r="C237" i="1"/>
  <c r="D236" i="1"/>
  <c r="C236" i="1"/>
  <c r="H236" i="1" s="1"/>
  <c r="H235" i="1"/>
  <c r="D235" i="1"/>
  <c r="C235" i="1"/>
  <c r="D234" i="1"/>
  <c r="C234" i="1"/>
  <c r="D233" i="1"/>
  <c r="C233" i="1"/>
  <c r="D232" i="1"/>
  <c r="C232" i="1"/>
  <c r="D231" i="1"/>
  <c r="C231" i="1"/>
  <c r="D230" i="1"/>
  <c r="C230" i="1"/>
  <c r="D229" i="1"/>
  <c r="C229" i="1"/>
  <c r="D228" i="1"/>
  <c r="C228" i="1"/>
  <c r="D227" i="1"/>
  <c r="C227" i="1"/>
  <c r="D225" i="1"/>
  <c r="H225" i="1" s="1"/>
  <c r="C225" i="1"/>
  <c r="D224" i="1"/>
  <c r="C224" i="1"/>
  <c r="D223" i="1"/>
  <c r="H223" i="1" s="1"/>
  <c r="C223" i="1"/>
  <c r="D222" i="1"/>
  <c r="C222" i="1"/>
  <c r="G222" i="1" s="1"/>
  <c r="D221" i="1"/>
  <c r="C221" i="1"/>
  <c r="D220" i="1"/>
  <c r="C220" i="1"/>
  <c r="D219" i="1"/>
  <c r="C219" i="1"/>
  <c r="D218" i="1"/>
  <c r="C218" i="1"/>
  <c r="D216" i="1"/>
  <c r="H216" i="1" s="1"/>
  <c r="C216" i="1"/>
  <c r="D215" i="1"/>
  <c r="C215" i="1"/>
  <c r="D214" i="1"/>
  <c r="C214" i="1"/>
  <c r="G214" i="1" s="1"/>
  <c r="G213" i="1"/>
  <c r="D213" i="1"/>
  <c r="H213" i="1" s="1"/>
  <c r="C213" i="1"/>
  <c r="D212" i="1"/>
  <c r="C212" i="1"/>
  <c r="D211" i="1"/>
  <c r="H211" i="1" s="1"/>
  <c r="C211" i="1"/>
  <c r="D210" i="1"/>
  <c r="C210" i="1"/>
  <c r="D209" i="1"/>
  <c r="C209" i="1"/>
  <c r="D208" i="1"/>
  <c r="G208" i="1" s="1"/>
  <c r="C208" i="1"/>
  <c r="D207" i="1"/>
  <c r="C207" i="1"/>
  <c r="G207" i="1" s="1"/>
  <c r="D206" i="1"/>
  <c r="C206" i="1"/>
  <c r="D205" i="1"/>
  <c r="H205" i="1" s="1"/>
  <c r="C205" i="1"/>
  <c r="C204" i="1"/>
  <c r="D203" i="1"/>
  <c r="C203" i="1"/>
  <c r="D202" i="1"/>
  <c r="C202" i="1"/>
  <c r="D201" i="1"/>
  <c r="G201" i="1" s="1"/>
  <c r="C201" i="1"/>
  <c r="D200" i="1"/>
  <c r="G200" i="1" s="1"/>
  <c r="C200" i="1"/>
  <c r="H200" i="1" s="1"/>
  <c r="D199" i="1"/>
  <c r="C199" i="1"/>
  <c r="D197" i="1"/>
  <c r="C197" i="1"/>
  <c r="D196" i="1"/>
  <c r="C196" i="1"/>
  <c r="D195" i="1"/>
  <c r="C195" i="1"/>
  <c r="D194" i="1"/>
  <c r="C194" i="1"/>
  <c r="D193" i="1"/>
  <c r="C193" i="1"/>
  <c r="D192" i="1"/>
  <c r="C192" i="1"/>
  <c r="H192" i="1" s="1"/>
  <c r="D191" i="1"/>
  <c r="H191" i="1" s="1"/>
  <c r="C191" i="1"/>
  <c r="C190" i="1"/>
  <c r="D189" i="1"/>
  <c r="C189" i="1"/>
  <c r="D188" i="1"/>
  <c r="C188" i="1"/>
  <c r="D187" i="1"/>
  <c r="C187" i="1"/>
  <c r="D186" i="1"/>
  <c r="C186" i="1"/>
  <c r="H186" i="1" s="1"/>
  <c r="C185" i="1"/>
  <c r="D184" i="1"/>
  <c r="C184" i="1"/>
  <c r="D183" i="1"/>
  <c r="C183" i="1"/>
  <c r="D182" i="1"/>
  <c r="C182" i="1"/>
  <c r="D181" i="1"/>
  <c r="C181" i="1"/>
  <c r="D180" i="1"/>
  <c r="C180" i="1"/>
  <c r="D179" i="1"/>
  <c r="C179" i="1"/>
  <c r="D178" i="1"/>
  <c r="C178" i="1"/>
  <c r="H177" i="1"/>
  <c r="D177" i="1"/>
  <c r="C177" i="1"/>
  <c r="D176" i="1"/>
  <c r="H176" i="1" s="1"/>
  <c r="C176" i="1"/>
  <c r="D175" i="1"/>
  <c r="C175" i="1"/>
  <c r="H175" i="1" s="1"/>
  <c r="C174" i="1"/>
  <c r="D173" i="1"/>
  <c r="C173" i="1"/>
  <c r="H173" i="1" s="1"/>
  <c r="D172" i="1"/>
  <c r="C172" i="1"/>
  <c r="D171" i="1"/>
  <c r="G171" i="1" s="1"/>
  <c r="C171" i="1"/>
  <c r="D170" i="1"/>
  <c r="C170" i="1"/>
  <c r="H170" i="1" s="1"/>
  <c r="D169" i="1"/>
  <c r="C169" i="1"/>
  <c r="D168" i="1"/>
  <c r="C168" i="1"/>
  <c r="H168" i="1" s="1"/>
  <c r="D167" i="1"/>
  <c r="C167" i="1"/>
  <c r="G167" i="1" s="1"/>
  <c r="C166" i="1"/>
  <c r="D165" i="1"/>
  <c r="C165" i="1"/>
  <c r="D164" i="1"/>
  <c r="C164" i="1"/>
  <c r="D163" i="1"/>
  <c r="H163" i="1" s="1"/>
  <c r="C163" i="1"/>
  <c r="D162" i="1"/>
  <c r="C162" i="1"/>
  <c r="D161" i="1"/>
  <c r="H161" i="1" s="1"/>
  <c r="C161" i="1"/>
  <c r="D159" i="1"/>
  <c r="C159" i="1"/>
  <c r="D158" i="1"/>
  <c r="H158" i="1" s="1"/>
  <c r="C158" i="1"/>
  <c r="D157" i="1"/>
  <c r="C157" i="1"/>
  <c r="C156" i="1"/>
  <c r="D155" i="1"/>
  <c r="C155" i="1"/>
  <c r="D154" i="1"/>
  <c r="C154" i="1"/>
  <c r="D153" i="1"/>
  <c r="C153" i="1"/>
  <c r="D152" i="1"/>
  <c r="C152" i="1"/>
  <c r="D151" i="1"/>
  <c r="C151" i="1"/>
  <c r="C150" i="1"/>
  <c r="C149" i="1"/>
  <c r="D147" i="1"/>
  <c r="C147" i="1"/>
  <c r="D146" i="1"/>
  <c r="C146" i="1"/>
  <c r="D145" i="1"/>
  <c r="C145" i="1"/>
  <c r="D144" i="1"/>
  <c r="C144" i="1"/>
  <c r="D143" i="1"/>
  <c r="C143" i="1"/>
  <c r="D142" i="1"/>
  <c r="C142" i="1"/>
  <c r="D141" i="1"/>
  <c r="C141" i="1"/>
  <c r="D140" i="1"/>
  <c r="C140" i="1"/>
  <c r="D139" i="1"/>
  <c r="C139" i="1"/>
  <c r="D138" i="1"/>
  <c r="C138" i="1"/>
  <c r="C137" i="1"/>
  <c r="D135" i="1"/>
  <c r="G135" i="1" s="1"/>
  <c r="C135" i="1"/>
  <c r="D134" i="1"/>
  <c r="C134" i="1"/>
  <c r="H134" i="1" s="1"/>
  <c r="D133" i="1"/>
  <c r="C133" i="1"/>
  <c r="D132" i="1"/>
  <c r="C132" i="1"/>
  <c r="C131" i="1"/>
  <c r="D129" i="1"/>
  <c r="C129" i="1"/>
  <c r="D128" i="1"/>
  <c r="C128" i="1"/>
  <c r="H128" i="1" s="1"/>
  <c r="D127" i="1"/>
  <c r="C127" i="1"/>
  <c r="D126" i="1"/>
  <c r="C126" i="1"/>
  <c r="C125" i="1"/>
  <c r="D124" i="1"/>
  <c r="H124" i="1" s="1"/>
  <c r="C124" i="1"/>
  <c r="D123" i="1"/>
  <c r="C123" i="1"/>
  <c r="D122" i="1"/>
  <c r="H122" i="1" s="1"/>
  <c r="C122" i="1"/>
  <c r="D120" i="1"/>
  <c r="C120" i="1"/>
  <c r="D119" i="1"/>
  <c r="C119" i="1"/>
  <c r="D118" i="1"/>
  <c r="C118" i="1"/>
  <c r="D117" i="1"/>
  <c r="C117" i="1"/>
  <c r="C116" i="1"/>
  <c r="D115" i="1"/>
  <c r="H115" i="1" s="1"/>
  <c r="C115" i="1"/>
  <c r="D114" i="1"/>
  <c r="C114" i="1"/>
  <c r="D113" i="1"/>
  <c r="G113" i="1" s="1"/>
  <c r="C113" i="1"/>
  <c r="D112" i="1"/>
  <c r="C112" i="1"/>
  <c r="D111" i="1"/>
  <c r="H111" i="1" s="1"/>
  <c r="C111" i="1"/>
  <c r="D110" i="1"/>
  <c r="C110" i="1"/>
  <c r="D109" i="1"/>
  <c r="C109" i="1"/>
  <c r="H109" i="1" s="1"/>
  <c r="C108" i="1"/>
  <c r="D107" i="1"/>
  <c r="C107" i="1"/>
  <c r="G107" i="1" s="1"/>
  <c r="H106" i="1"/>
  <c r="D106" i="1"/>
  <c r="C106" i="1"/>
  <c r="D105" i="1"/>
  <c r="H105" i="1" s="1"/>
  <c r="C105" i="1"/>
  <c r="D104" i="1"/>
  <c r="C104" i="1"/>
  <c r="G104" i="1" s="1"/>
  <c r="C103" i="1"/>
  <c r="D101" i="1"/>
  <c r="C101" i="1"/>
  <c r="D100" i="1"/>
  <c r="G100" i="1" s="1"/>
  <c r="C100" i="1"/>
  <c r="D99" i="1"/>
  <c r="G99" i="1" s="1"/>
  <c r="C99" i="1"/>
  <c r="H99" i="1" s="1"/>
  <c r="D98" i="1"/>
  <c r="C98" i="1"/>
  <c r="D97" i="1"/>
  <c r="G97" i="1" s="1"/>
  <c r="C97" i="1"/>
  <c r="D96" i="1"/>
  <c r="C96" i="1"/>
  <c r="D95" i="1"/>
  <c r="C95" i="1"/>
  <c r="D94" i="1"/>
  <c r="C94" i="1"/>
  <c r="D93" i="1"/>
  <c r="G93" i="1" s="1"/>
  <c r="C93" i="1"/>
  <c r="D92" i="1"/>
  <c r="C92" i="1"/>
  <c r="H92" i="1" s="1"/>
  <c r="D91" i="1"/>
  <c r="C91" i="1"/>
  <c r="D90" i="1"/>
  <c r="C90" i="1"/>
  <c r="G90" i="1" s="1"/>
  <c r="D89" i="1"/>
  <c r="C89" i="1"/>
  <c r="D88" i="1"/>
  <c r="C88" i="1"/>
  <c r="D87" i="1"/>
  <c r="C87" i="1"/>
  <c r="D86" i="1"/>
  <c r="C86" i="1"/>
  <c r="D85" i="1"/>
  <c r="C85" i="1"/>
  <c r="D84" i="1"/>
  <c r="C84" i="1"/>
  <c r="D83" i="1"/>
  <c r="C83" i="1"/>
  <c r="D82" i="1"/>
  <c r="C82" i="1"/>
  <c r="D81" i="1"/>
  <c r="C81" i="1"/>
  <c r="D80" i="1"/>
  <c r="C80" i="1"/>
  <c r="C79" i="1"/>
  <c r="C78" i="1"/>
  <c r="D77" i="1"/>
  <c r="C77" i="1"/>
  <c r="D76" i="1"/>
  <c r="C76" i="1"/>
  <c r="D75" i="1"/>
  <c r="C75" i="1"/>
  <c r="D74" i="1"/>
  <c r="C74" i="1"/>
  <c r="C73" i="1"/>
  <c r="D72" i="1"/>
  <c r="C72" i="1"/>
  <c r="D71" i="1"/>
  <c r="C71" i="1"/>
  <c r="D70" i="1"/>
  <c r="C70" i="1"/>
  <c r="D69" i="1"/>
  <c r="C69" i="1"/>
  <c r="D68" i="1"/>
  <c r="C68" i="1"/>
  <c r="D67" i="1"/>
  <c r="C67" i="1"/>
  <c r="D66" i="1"/>
  <c r="C66" i="1"/>
  <c r="D65" i="1"/>
  <c r="C65" i="1"/>
  <c r="D64" i="1"/>
  <c r="C64" i="1"/>
  <c r="D63" i="1"/>
  <c r="C63" i="1"/>
  <c r="D62" i="1"/>
  <c r="C62" i="1"/>
  <c r="D61" i="1"/>
  <c r="C61" i="1"/>
  <c r="D60" i="1"/>
  <c r="C60" i="1"/>
  <c r="D59" i="1"/>
  <c r="C59" i="1"/>
  <c r="D58" i="1"/>
  <c r="C58" i="1"/>
  <c r="D57" i="1"/>
  <c r="C57" i="1"/>
  <c r="D56" i="1"/>
  <c r="C56" i="1"/>
  <c r="D55" i="1"/>
  <c r="C55" i="1"/>
  <c r="H55" i="1" s="1"/>
  <c r="C54" i="1"/>
  <c r="D53" i="1"/>
  <c r="C53" i="1"/>
  <c r="D52" i="1"/>
  <c r="C52" i="1"/>
  <c r="D51" i="1"/>
  <c r="C51" i="1"/>
  <c r="H51" i="1" s="1"/>
  <c r="G50" i="1"/>
  <c r="D50" i="1"/>
  <c r="C50" i="1"/>
  <c r="C49" i="1"/>
  <c r="H48" i="1"/>
  <c r="D48" i="1"/>
  <c r="C48" i="1"/>
  <c r="G48" i="1" s="1"/>
  <c r="H47" i="1"/>
  <c r="D47" i="1"/>
  <c r="C47" i="1"/>
  <c r="G47" i="1" s="1"/>
  <c r="H46" i="1"/>
  <c r="D46" i="1"/>
  <c r="C46" i="1"/>
  <c r="G46" i="1" s="1"/>
  <c r="H44" i="1"/>
  <c r="D44" i="1"/>
  <c r="C44" i="1"/>
  <c r="G44" i="1" s="1"/>
  <c r="H43" i="1"/>
  <c r="D43" i="1"/>
  <c r="G43" i="1" s="1"/>
  <c r="C43" i="1"/>
  <c r="D42" i="1"/>
  <c r="C42" i="1"/>
  <c r="H42" i="1" s="1"/>
  <c r="D41" i="1"/>
  <c r="C41" i="1"/>
  <c r="D40" i="1"/>
  <c r="C40" i="1"/>
  <c r="D38" i="1"/>
  <c r="C38" i="1"/>
  <c r="D37" i="1"/>
  <c r="C37" i="1"/>
  <c r="D36" i="1"/>
  <c r="C36" i="1"/>
  <c r="D35" i="1"/>
  <c r="C35" i="1"/>
  <c r="D34" i="1"/>
  <c r="C34" i="1"/>
  <c r="D33" i="1"/>
  <c r="C33" i="1"/>
  <c r="D32" i="1"/>
  <c r="C32" i="1"/>
  <c r="D31" i="1"/>
  <c r="C31" i="1"/>
  <c r="D30" i="1"/>
  <c r="C30" i="1"/>
  <c r="D29" i="1"/>
  <c r="C29" i="1"/>
  <c r="D28" i="1"/>
  <c r="C28" i="1"/>
  <c r="D27" i="1"/>
  <c r="C27" i="1"/>
  <c r="D26" i="1"/>
  <c r="G26" i="1" s="1"/>
  <c r="C26" i="1"/>
  <c r="C25" i="1"/>
  <c r="H24" i="1"/>
  <c r="D24" i="1"/>
  <c r="C24" i="1"/>
  <c r="G24" i="1" s="1"/>
  <c r="H23" i="1"/>
  <c r="D23" i="1"/>
  <c r="C23" i="1"/>
  <c r="G23" i="1" s="1"/>
  <c r="H22" i="1"/>
  <c r="D22" i="1"/>
  <c r="C22" i="1"/>
  <c r="G22" i="1" s="1"/>
  <c r="H21" i="1"/>
  <c r="D21" i="1"/>
  <c r="C21" i="1"/>
  <c r="G21" i="1" s="1"/>
  <c r="D20" i="1"/>
  <c r="G20" i="1" s="1"/>
  <c r="C20" i="1"/>
  <c r="C19" i="1"/>
  <c r="D18" i="1"/>
  <c r="C18" i="1"/>
  <c r="D17" i="1"/>
  <c r="G17" i="1" s="1"/>
  <c r="C17" i="1"/>
  <c r="D16" i="1"/>
  <c r="C16" i="1"/>
  <c r="H16" i="1" s="1"/>
  <c r="D15" i="1"/>
  <c r="C15" i="1"/>
  <c r="D14" i="1"/>
  <c r="G14" i="1" s="1"/>
  <c r="C14" i="1"/>
  <c r="C13" i="1"/>
  <c r="D12" i="1"/>
  <c r="G12" i="1" s="1"/>
  <c r="C12" i="1"/>
  <c r="D11" i="1"/>
  <c r="C11" i="1"/>
  <c r="D10" i="1"/>
  <c r="C10" i="1"/>
  <c r="D9" i="1"/>
  <c r="C9" i="1"/>
  <c r="H9" i="1" s="1"/>
  <c r="H8" i="1"/>
  <c r="D8" i="1"/>
  <c r="G8" i="1" s="1"/>
  <c r="C8" i="1"/>
  <c r="D7" i="1"/>
  <c r="C7" i="1"/>
  <c r="D6" i="1"/>
  <c r="C6" i="1"/>
  <c r="D5" i="1"/>
  <c r="C5" i="1"/>
  <c r="H5" i="1" s="1"/>
  <c r="D4" i="1"/>
  <c r="G4" i="1" s="1"/>
  <c r="C4" i="1"/>
  <c r="L1477" i="9"/>
  <c r="J1477" i="9"/>
  <c r="F347" i="9"/>
  <c r="F346" i="9" s="1"/>
  <c r="G345" i="9"/>
  <c r="E345" i="9" s="1"/>
  <c r="B345" i="9" s="1"/>
  <c r="F345" i="9"/>
  <c r="F344" i="9"/>
  <c r="E344" i="9"/>
  <c r="I10" i="3" s="1"/>
  <c r="F343" i="9"/>
  <c r="F342" i="9"/>
  <c r="F341" i="9" s="1"/>
  <c r="M340" i="9"/>
  <c r="L340" i="9"/>
  <c r="F340" i="9" s="1"/>
  <c r="E340" i="9"/>
  <c r="B340" i="9" s="1"/>
  <c r="H339" i="9"/>
  <c r="G339" i="9"/>
  <c r="F339" i="9"/>
  <c r="E339" i="9"/>
  <c r="B339" i="9" s="1"/>
  <c r="H338" i="9"/>
  <c r="F338" i="9"/>
  <c r="H337" i="9"/>
  <c r="G337" i="9"/>
  <c r="E337" i="9" s="1"/>
  <c r="B337" i="9" s="1"/>
  <c r="F337" i="9"/>
  <c r="H336" i="9"/>
  <c r="G336" i="9"/>
  <c r="E336" i="9" s="1"/>
  <c r="B336" i="9" s="1"/>
  <c r="F336" i="9"/>
  <c r="H335" i="9"/>
  <c r="E335" i="9" s="1"/>
  <c r="G335" i="9"/>
  <c r="F335" i="9"/>
  <c r="B335" i="9"/>
  <c r="H334" i="9"/>
  <c r="G334" i="9"/>
  <c r="F334" i="9"/>
  <c r="E334" i="9"/>
  <c r="B334" i="9" s="1"/>
  <c r="F333" i="9"/>
  <c r="H332" i="9"/>
  <c r="G332" i="9"/>
  <c r="F332" i="9"/>
  <c r="E332" i="9"/>
  <c r="B332" i="9" s="1"/>
  <c r="H331" i="9"/>
  <c r="G331" i="9"/>
  <c r="F331" i="9"/>
  <c r="E331" i="9"/>
  <c r="B331" i="9" s="1"/>
  <c r="H330" i="9"/>
  <c r="G330" i="9"/>
  <c r="E330" i="9" s="1"/>
  <c r="B330" i="9" s="1"/>
  <c r="F330" i="9"/>
  <c r="H329" i="9"/>
  <c r="G329" i="9"/>
  <c r="E329" i="9" s="1"/>
  <c r="B329" i="9" s="1"/>
  <c r="F329" i="9"/>
  <c r="H328" i="9"/>
  <c r="G328" i="9"/>
  <c r="F328" i="9"/>
  <c r="H327" i="9"/>
  <c r="E327" i="9" s="1"/>
  <c r="B327" i="9" s="1"/>
  <c r="G327" i="9"/>
  <c r="F327" i="9"/>
  <c r="H326" i="9"/>
  <c r="G326" i="9"/>
  <c r="F326" i="9"/>
  <c r="H325" i="9"/>
  <c r="G325" i="9"/>
  <c r="F325" i="9"/>
  <c r="H324" i="9"/>
  <c r="G324" i="9"/>
  <c r="F324" i="9"/>
  <c r="E324" i="9"/>
  <c r="B324" i="9" s="1"/>
  <c r="H323" i="9"/>
  <c r="G323" i="9"/>
  <c r="F323" i="9"/>
  <c r="H322" i="9"/>
  <c r="G322" i="9"/>
  <c r="E322" i="9" s="1"/>
  <c r="B322" i="9" s="1"/>
  <c r="F322" i="9"/>
  <c r="H321" i="9"/>
  <c r="G321" i="9"/>
  <c r="F321" i="9"/>
  <c r="H320" i="9"/>
  <c r="G320" i="9"/>
  <c r="E320" i="9" s="1"/>
  <c r="B320" i="9" s="1"/>
  <c r="F320" i="9"/>
  <c r="H319" i="9"/>
  <c r="G319" i="9"/>
  <c r="F319" i="9"/>
  <c r="H318" i="9"/>
  <c r="G318" i="9"/>
  <c r="F318" i="9"/>
  <c r="E318" i="9"/>
  <c r="B318" i="9" s="1"/>
  <c r="H317" i="9"/>
  <c r="G317" i="9"/>
  <c r="F317" i="9"/>
  <c r="H316" i="9"/>
  <c r="G316" i="9"/>
  <c r="F316" i="9"/>
  <c r="E316" i="9"/>
  <c r="B316" i="9" s="1"/>
  <c r="H315" i="9"/>
  <c r="G315" i="9"/>
  <c r="F315" i="9"/>
  <c r="E315" i="9"/>
  <c r="B315" i="9" s="1"/>
  <c r="H314" i="9"/>
  <c r="G314" i="9"/>
  <c r="E314" i="9" s="1"/>
  <c r="B314" i="9" s="1"/>
  <c r="F314" i="9"/>
  <c r="H313" i="9"/>
  <c r="G313" i="9"/>
  <c r="E313" i="9" s="1"/>
  <c r="B313" i="9" s="1"/>
  <c r="F313" i="9"/>
  <c r="H312" i="9"/>
  <c r="G312" i="9"/>
  <c r="E312" i="9" s="1"/>
  <c r="B312" i="9" s="1"/>
  <c r="F312" i="9"/>
  <c r="H311" i="9"/>
  <c r="G311" i="9"/>
  <c r="F311" i="9"/>
  <c r="H310" i="9"/>
  <c r="G310" i="9"/>
  <c r="E310" i="9" s="1"/>
  <c r="B310" i="9" s="1"/>
  <c r="F310" i="9"/>
  <c r="F309" i="9"/>
  <c r="F308" i="9"/>
  <c r="H307" i="9"/>
  <c r="G307" i="9"/>
  <c r="F307" i="9"/>
  <c r="F306" i="9"/>
  <c r="H305" i="9"/>
  <c r="G305" i="9"/>
  <c r="E305" i="9" s="1"/>
  <c r="F305" i="9"/>
  <c r="H304" i="9"/>
  <c r="G304" i="9"/>
  <c r="E304" i="9" s="1"/>
  <c r="B304" i="9" s="1"/>
  <c r="F304" i="9"/>
  <c r="H303" i="9"/>
  <c r="G303" i="9"/>
  <c r="E303" i="9" s="1"/>
  <c r="B303" i="9" s="1"/>
  <c r="F303" i="9"/>
  <c r="F302" i="9"/>
  <c r="F301" i="9"/>
  <c r="F300" i="9"/>
  <c r="F299" i="9"/>
  <c r="F298" i="9" s="1"/>
  <c r="F297" i="9"/>
  <c r="L296" i="9"/>
  <c r="F296" i="9" s="1"/>
  <c r="H296" i="9"/>
  <c r="F295" i="9"/>
  <c r="I294" i="9"/>
  <c r="H294" i="9"/>
  <c r="F294" i="9"/>
  <c r="E293" i="9"/>
  <c r="M292" i="9"/>
  <c r="L292" i="9"/>
  <c r="E292" i="9"/>
  <c r="M291" i="9"/>
  <c r="L291" i="9"/>
  <c r="E291" i="9"/>
  <c r="M290" i="9"/>
  <c r="L290" i="9"/>
  <c r="E290" i="9"/>
  <c r="M289" i="9"/>
  <c r="L289" i="9"/>
  <c r="E289" i="9"/>
  <c r="M288" i="9"/>
  <c r="L288" i="9"/>
  <c r="E288" i="9"/>
  <c r="M287" i="9"/>
  <c r="L287" i="9"/>
  <c r="F287" i="9"/>
  <c r="E287" i="9"/>
  <c r="M286" i="9"/>
  <c r="F286" i="9" s="1"/>
  <c r="L286" i="9"/>
  <c r="E286" i="9"/>
  <c r="M285" i="9"/>
  <c r="L285" i="9"/>
  <c r="F285" i="9"/>
  <c r="B285" i="9" s="1"/>
  <c r="E285" i="9"/>
  <c r="M284" i="9"/>
  <c r="L284" i="9"/>
  <c r="F284" i="9" s="1"/>
  <c r="E284" i="9"/>
  <c r="M283" i="9"/>
  <c r="F283" i="9" s="1"/>
  <c r="B283" i="9" s="1"/>
  <c r="L283" i="9"/>
  <c r="E283" i="9"/>
  <c r="M282" i="9"/>
  <c r="L282" i="9"/>
  <c r="E282" i="9"/>
  <c r="M281" i="9"/>
  <c r="L281" i="9"/>
  <c r="E281" i="9"/>
  <c r="M280" i="9"/>
  <c r="L280" i="9"/>
  <c r="E280" i="9"/>
  <c r="M279" i="9"/>
  <c r="F279" i="9" s="1"/>
  <c r="L279" i="9"/>
  <c r="E279" i="9"/>
  <c r="M278" i="9"/>
  <c r="F278" i="9" s="1"/>
  <c r="L278" i="9"/>
  <c r="E278" i="9"/>
  <c r="M277" i="9"/>
  <c r="F277" i="9" s="1"/>
  <c r="B277" i="9" s="1"/>
  <c r="L277" i="9"/>
  <c r="E277" i="9"/>
  <c r="M276" i="9"/>
  <c r="L276" i="9"/>
  <c r="E276" i="9"/>
  <c r="M275" i="9"/>
  <c r="F275" i="9" s="1"/>
  <c r="B275" i="9" s="1"/>
  <c r="L275" i="9"/>
  <c r="E275" i="9"/>
  <c r="M274" i="9"/>
  <c r="L274" i="9"/>
  <c r="F274" i="9" s="1"/>
  <c r="E274" i="9"/>
  <c r="M273" i="9"/>
  <c r="L273" i="9"/>
  <c r="F273" i="9" s="1"/>
  <c r="B273" i="9" s="1"/>
  <c r="E273" i="9"/>
  <c r="M272" i="9"/>
  <c r="L272" i="9"/>
  <c r="E272" i="9"/>
  <c r="M271" i="9"/>
  <c r="L271" i="9"/>
  <c r="E271" i="9"/>
  <c r="M270" i="9"/>
  <c r="L270" i="9"/>
  <c r="F270" i="9" s="1"/>
  <c r="E270" i="9"/>
  <c r="M269" i="9"/>
  <c r="L269" i="9"/>
  <c r="E269" i="9"/>
  <c r="M268" i="9"/>
  <c r="L268" i="9"/>
  <c r="E268" i="9"/>
  <c r="M267" i="9"/>
  <c r="L267" i="9"/>
  <c r="E267" i="9"/>
  <c r="M266" i="9"/>
  <c r="L266" i="9"/>
  <c r="F266" i="9" s="1"/>
  <c r="E266" i="9"/>
  <c r="M265" i="9"/>
  <c r="L265" i="9"/>
  <c r="E265" i="9"/>
  <c r="M264" i="9"/>
  <c r="L264" i="9"/>
  <c r="E264" i="9"/>
  <c r="M263" i="9"/>
  <c r="L263" i="9"/>
  <c r="E263" i="9"/>
  <c r="M262" i="9"/>
  <c r="L262" i="9"/>
  <c r="F262" i="9" s="1"/>
  <c r="E262" i="9"/>
  <c r="M261" i="9"/>
  <c r="L261" i="9"/>
  <c r="F261" i="9" s="1"/>
  <c r="B261" i="9" s="1"/>
  <c r="E261" i="9"/>
  <c r="M260" i="9"/>
  <c r="L260" i="9"/>
  <c r="E260" i="9"/>
  <c r="M259" i="9"/>
  <c r="L259" i="9"/>
  <c r="E259" i="9"/>
  <c r="M258" i="9"/>
  <c r="L258" i="9"/>
  <c r="E258" i="9"/>
  <c r="M257" i="9"/>
  <c r="L257" i="9"/>
  <c r="E257" i="9"/>
  <c r="M256" i="9"/>
  <c r="L256" i="9"/>
  <c r="E256" i="9"/>
  <c r="M255" i="9"/>
  <c r="L255" i="9"/>
  <c r="E255" i="9"/>
  <c r="M254" i="9"/>
  <c r="L254" i="9"/>
  <c r="E254" i="9"/>
  <c r="M253" i="9"/>
  <c r="L253" i="9"/>
  <c r="E253" i="9"/>
  <c r="M252" i="9"/>
  <c r="L252" i="9"/>
  <c r="E252" i="9"/>
  <c r="M251" i="9"/>
  <c r="L251" i="9"/>
  <c r="E251" i="9"/>
  <c r="M250" i="9"/>
  <c r="L250" i="9"/>
  <c r="E250" i="9"/>
  <c r="M249" i="9"/>
  <c r="L249" i="9"/>
  <c r="E249" i="9"/>
  <c r="M248" i="9"/>
  <c r="L248" i="9"/>
  <c r="E248" i="9"/>
  <c r="M247" i="9"/>
  <c r="L247" i="9"/>
  <c r="E247" i="9"/>
  <c r="M246" i="9"/>
  <c r="L246" i="9"/>
  <c r="E246" i="9"/>
  <c r="M245" i="9"/>
  <c r="L245" i="9"/>
  <c r="E245" i="9"/>
  <c r="M244" i="9"/>
  <c r="L244" i="9"/>
  <c r="E244" i="9"/>
  <c r="M243" i="9"/>
  <c r="L243" i="9"/>
  <c r="E243" i="9"/>
  <c r="M242" i="9"/>
  <c r="L242" i="9"/>
  <c r="E242" i="9"/>
  <c r="M241" i="9"/>
  <c r="L241" i="9"/>
  <c r="E241" i="9"/>
  <c r="M240" i="9"/>
  <c r="L240" i="9"/>
  <c r="E240" i="9"/>
  <c r="M239" i="9"/>
  <c r="L239" i="9"/>
  <c r="E239" i="9"/>
  <c r="M238" i="9"/>
  <c r="L238" i="9"/>
  <c r="E238" i="9"/>
  <c r="M237" i="9"/>
  <c r="L237" i="9"/>
  <c r="E237" i="9"/>
  <c r="M236" i="9"/>
  <c r="L236" i="9"/>
  <c r="E236" i="9"/>
  <c r="M235" i="9"/>
  <c r="L235" i="9"/>
  <c r="E235" i="9"/>
  <c r="M234" i="9"/>
  <c r="L234" i="9"/>
  <c r="E234" i="9"/>
  <c r="M233" i="9"/>
  <c r="L233" i="9"/>
  <c r="E233" i="9"/>
  <c r="M232" i="9"/>
  <c r="L232" i="9"/>
  <c r="E232" i="9"/>
  <c r="M231" i="9"/>
  <c r="L231" i="9"/>
  <c r="E231" i="9"/>
  <c r="M230" i="9"/>
  <c r="L230" i="9"/>
  <c r="E230" i="9"/>
  <c r="M229" i="9"/>
  <c r="L229" i="9"/>
  <c r="E229" i="9"/>
  <c r="L228" i="9"/>
  <c r="E228" i="9"/>
  <c r="F227" i="9"/>
  <c r="G226" i="9"/>
  <c r="E226" i="9" s="1"/>
  <c r="B226" i="9" s="1"/>
  <c r="F226" i="9"/>
  <c r="F225" i="9"/>
  <c r="F224" i="9"/>
  <c r="F223" i="9"/>
  <c r="G222" i="9"/>
  <c r="E222" i="9" s="1"/>
  <c r="B222" i="9" s="1"/>
  <c r="F222" i="9"/>
  <c r="F221" i="9"/>
  <c r="F220" i="9"/>
  <c r="F219" i="9"/>
  <c r="F218" i="9"/>
  <c r="F217" i="9"/>
  <c r="F216" i="9"/>
  <c r="F215" i="9"/>
  <c r="F214" i="9"/>
  <c r="F213" i="9"/>
  <c r="F212" i="9"/>
  <c r="F211" i="9"/>
  <c r="F210" i="9"/>
  <c r="F209" i="9"/>
  <c r="F208" i="9"/>
  <c r="F206" i="9"/>
  <c r="F205" i="9"/>
  <c r="F204" i="9"/>
  <c r="F203" i="9"/>
  <c r="F202" i="9"/>
  <c r="F201" i="9"/>
  <c r="F200" i="9"/>
  <c r="F199" i="9"/>
  <c r="F198" i="9"/>
  <c r="F197" i="9"/>
  <c r="G196" i="9"/>
  <c r="E196" i="9" s="1"/>
  <c r="B196" i="9" s="1"/>
  <c r="F196" i="9"/>
  <c r="F195" i="9"/>
  <c r="F194" i="9"/>
  <c r="F193" i="9"/>
  <c r="F192" i="9"/>
  <c r="F191" i="9"/>
  <c r="F190" i="9"/>
  <c r="F189" i="9"/>
  <c r="G188" i="9"/>
  <c r="E188" i="9" s="1"/>
  <c r="B188" i="9" s="1"/>
  <c r="F188" i="9"/>
  <c r="F187" i="9"/>
  <c r="F186" i="9"/>
  <c r="F185" i="9"/>
  <c r="G184" i="9"/>
  <c r="E184" i="9" s="1"/>
  <c r="B184" i="9" s="1"/>
  <c r="F184" i="9"/>
  <c r="F183" i="9"/>
  <c r="F182" i="9"/>
  <c r="F181" i="9"/>
  <c r="H180" i="9"/>
  <c r="F180" i="9"/>
  <c r="F179" i="9"/>
  <c r="F178" i="9"/>
  <c r="F177" i="9"/>
  <c r="F176" i="9"/>
  <c r="F175" i="9"/>
  <c r="F174" i="9"/>
  <c r="H173" i="9"/>
  <c r="G173" i="9"/>
  <c r="F173" i="9"/>
  <c r="H172" i="9"/>
  <c r="G172" i="9"/>
  <c r="F172" i="9"/>
  <c r="H171" i="9"/>
  <c r="G171" i="9"/>
  <c r="F171" i="9"/>
  <c r="H170" i="9"/>
  <c r="G170" i="9"/>
  <c r="F170" i="9"/>
  <c r="H169" i="9"/>
  <c r="G169" i="9"/>
  <c r="F169" i="9"/>
  <c r="H168" i="9"/>
  <c r="G168" i="9"/>
  <c r="F168" i="9"/>
  <c r="H167" i="9"/>
  <c r="G167" i="9"/>
  <c r="F167" i="9"/>
  <c r="H166" i="9"/>
  <c r="G166" i="9"/>
  <c r="F166" i="9"/>
  <c r="H165" i="9"/>
  <c r="G165" i="9"/>
  <c r="F165" i="9"/>
  <c r="H164" i="9"/>
  <c r="G164" i="9"/>
  <c r="F164" i="9"/>
  <c r="H163" i="9"/>
  <c r="G163" i="9"/>
  <c r="F163" i="9"/>
  <c r="H162" i="9"/>
  <c r="G162" i="9"/>
  <c r="E162" i="9" s="1"/>
  <c r="B162" i="9" s="1"/>
  <c r="F162" i="9"/>
  <c r="H161" i="9"/>
  <c r="G161" i="9"/>
  <c r="F161" i="9"/>
  <c r="H160" i="9"/>
  <c r="G160" i="9"/>
  <c r="F160" i="9"/>
  <c r="H159" i="9"/>
  <c r="E159" i="9" s="1"/>
  <c r="B159" i="9" s="1"/>
  <c r="G159" i="9"/>
  <c r="F159" i="9"/>
  <c r="H158" i="9"/>
  <c r="G158" i="9"/>
  <c r="E158" i="9" s="1"/>
  <c r="B158" i="9" s="1"/>
  <c r="F158" i="9"/>
  <c r="H157" i="9"/>
  <c r="G157" i="9"/>
  <c r="F157" i="9"/>
  <c r="G156" i="9"/>
  <c r="F156" i="9"/>
  <c r="H155" i="9"/>
  <c r="E155" i="9" s="1"/>
  <c r="B155" i="9" s="1"/>
  <c r="G155" i="9"/>
  <c r="F155" i="9"/>
  <c r="H154" i="9"/>
  <c r="G154" i="9"/>
  <c r="F154" i="9"/>
  <c r="H153" i="9"/>
  <c r="G153" i="9"/>
  <c r="F153" i="9"/>
  <c r="H152" i="9"/>
  <c r="G152" i="9"/>
  <c r="F152" i="9"/>
  <c r="H151" i="9"/>
  <c r="G151" i="9"/>
  <c r="F151" i="9"/>
  <c r="H150" i="9"/>
  <c r="G150" i="9"/>
  <c r="E150" i="9" s="1"/>
  <c r="B150" i="9" s="1"/>
  <c r="F150" i="9"/>
  <c r="H149" i="9"/>
  <c r="G149" i="9"/>
  <c r="F149" i="9"/>
  <c r="H148" i="9"/>
  <c r="G148" i="9"/>
  <c r="F148" i="9"/>
  <c r="H147" i="9"/>
  <c r="G147" i="9"/>
  <c r="F147" i="9"/>
  <c r="H146" i="9"/>
  <c r="G146" i="9"/>
  <c r="F146" i="9"/>
  <c r="H145" i="9"/>
  <c r="G145" i="9"/>
  <c r="E145" i="9" s="1"/>
  <c r="F145" i="9"/>
  <c r="H144" i="9"/>
  <c r="G144" i="9"/>
  <c r="F144" i="9"/>
  <c r="H143" i="9"/>
  <c r="E143" i="9" s="1"/>
  <c r="B143" i="9" s="1"/>
  <c r="G143" i="9"/>
  <c r="F143" i="9"/>
  <c r="H142" i="9"/>
  <c r="G142" i="9"/>
  <c r="F142" i="9"/>
  <c r="H141" i="9"/>
  <c r="G141" i="9"/>
  <c r="F141" i="9"/>
  <c r="H140" i="9"/>
  <c r="G140" i="9"/>
  <c r="F140" i="9"/>
  <c r="H139" i="9"/>
  <c r="E139" i="9" s="1"/>
  <c r="B139" i="9" s="1"/>
  <c r="G139" i="9"/>
  <c r="F139" i="9"/>
  <c r="H138" i="9"/>
  <c r="E138" i="9" s="1"/>
  <c r="B138" i="9" s="1"/>
  <c r="G138" i="9"/>
  <c r="F138" i="9"/>
  <c r="H137" i="9"/>
  <c r="G137" i="9"/>
  <c r="F137" i="9"/>
  <c r="H136" i="9"/>
  <c r="G136" i="9"/>
  <c r="F136" i="9"/>
  <c r="H135" i="9"/>
  <c r="G135" i="9"/>
  <c r="F135" i="9"/>
  <c r="H134" i="9"/>
  <c r="E134" i="9" s="1"/>
  <c r="B134" i="9" s="1"/>
  <c r="G134" i="9"/>
  <c r="F134" i="9"/>
  <c r="H133" i="9"/>
  <c r="G133" i="9"/>
  <c r="F133" i="9"/>
  <c r="H132" i="9"/>
  <c r="G132" i="9"/>
  <c r="F132" i="9"/>
  <c r="H131" i="9"/>
  <c r="G131" i="9"/>
  <c r="F131" i="9"/>
  <c r="H130" i="9"/>
  <c r="G130" i="9"/>
  <c r="F130" i="9"/>
  <c r="H129" i="9"/>
  <c r="G129" i="9"/>
  <c r="F129" i="9"/>
  <c r="H128" i="9"/>
  <c r="G128" i="9"/>
  <c r="F128" i="9"/>
  <c r="H127" i="9"/>
  <c r="G127" i="9"/>
  <c r="F127" i="9"/>
  <c r="H126" i="9"/>
  <c r="G126" i="9"/>
  <c r="F126" i="9"/>
  <c r="H125" i="9"/>
  <c r="G125" i="9"/>
  <c r="F125" i="9"/>
  <c r="H124" i="9"/>
  <c r="G124" i="9"/>
  <c r="F124" i="9"/>
  <c r="H123" i="9"/>
  <c r="G123" i="9"/>
  <c r="F123" i="9"/>
  <c r="H122" i="9"/>
  <c r="E122" i="9" s="1"/>
  <c r="B122" i="9" s="1"/>
  <c r="G122" i="9"/>
  <c r="F122" i="9"/>
  <c r="H121" i="9"/>
  <c r="G121" i="9"/>
  <c r="F121" i="9"/>
  <c r="H120" i="9"/>
  <c r="G120" i="9"/>
  <c r="F120" i="9"/>
  <c r="H119" i="9"/>
  <c r="G119" i="9"/>
  <c r="F119" i="9"/>
  <c r="H118" i="9"/>
  <c r="E118" i="9" s="1"/>
  <c r="B118" i="9" s="1"/>
  <c r="G118" i="9"/>
  <c r="F118" i="9"/>
  <c r="H117" i="9"/>
  <c r="G117" i="9"/>
  <c r="F117" i="9"/>
  <c r="H116" i="9"/>
  <c r="G116" i="9"/>
  <c r="F116" i="9"/>
  <c r="H115" i="9"/>
  <c r="G115" i="9"/>
  <c r="F115" i="9"/>
  <c r="H114" i="9"/>
  <c r="G114" i="9"/>
  <c r="F114" i="9"/>
  <c r="H113" i="9"/>
  <c r="G113" i="9"/>
  <c r="F113" i="9"/>
  <c r="H112" i="9"/>
  <c r="G112" i="9"/>
  <c r="F112" i="9"/>
  <c r="H111" i="9"/>
  <c r="G111" i="9"/>
  <c r="F111" i="9"/>
  <c r="H110" i="9"/>
  <c r="G110" i="9"/>
  <c r="F110" i="9"/>
  <c r="H109" i="9"/>
  <c r="G109" i="9"/>
  <c r="F109" i="9"/>
  <c r="H108" i="9"/>
  <c r="G108" i="9"/>
  <c r="F108" i="9"/>
  <c r="H107" i="9"/>
  <c r="G107" i="9"/>
  <c r="F107" i="9"/>
  <c r="H106" i="9"/>
  <c r="G106" i="9"/>
  <c r="F106" i="9"/>
  <c r="H105" i="9"/>
  <c r="G105" i="9"/>
  <c r="F105" i="9"/>
  <c r="H104" i="9"/>
  <c r="G104" i="9"/>
  <c r="F104" i="9"/>
  <c r="H103" i="9"/>
  <c r="G103" i="9"/>
  <c r="F103" i="9"/>
  <c r="H102" i="9"/>
  <c r="G102" i="9"/>
  <c r="F102" i="9"/>
  <c r="H101" i="9"/>
  <c r="G101" i="9"/>
  <c r="F101" i="9"/>
  <c r="H100" i="9"/>
  <c r="G100" i="9"/>
  <c r="F100" i="9"/>
  <c r="H99" i="9"/>
  <c r="G99" i="9"/>
  <c r="F99" i="9"/>
  <c r="H98" i="9"/>
  <c r="G98" i="9"/>
  <c r="E98" i="9" s="1"/>
  <c r="B98" i="9" s="1"/>
  <c r="F98" i="9"/>
  <c r="H97" i="9"/>
  <c r="G97" i="9"/>
  <c r="E97" i="9" s="1"/>
  <c r="F97" i="9"/>
  <c r="H96" i="9"/>
  <c r="G96" i="9"/>
  <c r="F96" i="9"/>
  <c r="H95" i="9"/>
  <c r="E95" i="9" s="1"/>
  <c r="B95" i="9" s="1"/>
  <c r="G95" i="9"/>
  <c r="F95" i="9"/>
  <c r="H94" i="9"/>
  <c r="G94" i="9"/>
  <c r="F94" i="9"/>
  <c r="H93" i="9"/>
  <c r="G93" i="9"/>
  <c r="F93" i="9"/>
  <c r="H92" i="9"/>
  <c r="G92" i="9"/>
  <c r="F92" i="9"/>
  <c r="H91" i="9"/>
  <c r="E91" i="9" s="1"/>
  <c r="B91" i="9" s="1"/>
  <c r="G91" i="9"/>
  <c r="F91" i="9"/>
  <c r="H90" i="9"/>
  <c r="G90" i="9"/>
  <c r="F90" i="9"/>
  <c r="H89" i="9"/>
  <c r="G89" i="9"/>
  <c r="F89" i="9"/>
  <c r="H88" i="9"/>
  <c r="G88" i="9"/>
  <c r="F88" i="9"/>
  <c r="H87" i="9"/>
  <c r="G87" i="9"/>
  <c r="F87" i="9"/>
  <c r="H86" i="9"/>
  <c r="G86" i="9"/>
  <c r="F86" i="9"/>
  <c r="H85" i="9"/>
  <c r="G85" i="9"/>
  <c r="F85" i="9"/>
  <c r="H84" i="9"/>
  <c r="G84" i="9"/>
  <c r="F84" i="9"/>
  <c r="H83" i="9"/>
  <c r="G83" i="9"/>
  <c r="F83" i="9"/>
  <c r="H82" i="9"/>
  <c r="G82" i="9"/>
  <c r="F82" i="9"/>
  <c r="H81" i="9"/>
  <c r="G81" i="9"/>
  <c r="F81" i="9"/>
  <c r="H80" i="9"/>
  <c r="G80" i="9"/>
  <c r="F80" i="9"/>
  <c r="H79" i="9"/>
  <c r="G79" i="9"/>
  <c r="F79" i="9"/>
  <c r="H78" i="9"/>
  <c r="G78" i="9"/>
  <c r="E78" i="9" s="1"/>
  <c r="B78" i="9" s="1"/>
  <c r="F78" i="9"/>
  <c r="H77" i="9"/>
  <c r="G77" i="9"/>
  <c r="F77" i="9"/>
  <c r="H76" i="9"/>
  <c r="G76" i="9"/>
  <c r="F76" i="9"/>
  <c r="H75" i="9"/>
  <c r="G75" i="9"/>
  <c r="F75" i="9"/>
  <c r="H74" i="9"/>
  <c r="G74" i="9"/>
  <c r="F74" i="9"/>
  <c r="H73" i="9"/>
  <c r="G73" i="9"/>
  <c r="F73" i="9"/>
  <c r="H72" i="9"/>
  <c r="G72" i="9"/>
  <c r="F72" i="9"/>
  <c r="H71" i="9"/>
  <c r="E71" i="9" s="1"/>
  <c r="B71" i="9" s="1"/>
  <c r="G71" i="9"/>
  <c r="F71" i="9"/>
  <c r="H70" i="9"/>
  <c r="G70" i="9"/>
  <c r="F70" i="9"/>
  <c r="H69" i="9"/>
  <c r="G69" i="9"/>
  <c r="F69" i="9"/>
  <c r="H68" i="9"/>
  <c r="G68" i="9"/>
  <c r="F68" i="9"/>
  <c r="H67" i="9"/>
  <c r="E67" i="9" s="1"/>
  <c r="B67" i="9" s="1"/>
  <c r="G67" i="9"/>
  <c r="F67" i="9"/>
  <c r="H66" i="9"/>
  <c r="E66" i="9" s="1"/>
  <c r="B66" i="9" s="1"/>
  <c r="G66" i="9"/>
  <c r="F66" i="9"/>
  <c r="H65" i="9"/>
  <c r="G65" i="9"/>
  <c r="F65" i="9"/>
  <c r="H64" i="9"/>
  <c r="G64" i="9"/>
  <c r="E64" i="9" s="1"/>
  <c r="B64" i="9" s="1"/>
  <c r="F64" i="9"/>
  <c r="H63" i="9"/>
  <c r="E63" i="9" s="1"/>
  <c r="B63" i="9" s="1"/>
  <c r="G63" i="9"/>
  <c r="F63" i="9"/>
  <c r="H62" i="9"/>
  <c r="E62" i="9" s="1"/>
  <c r="B62" i="9" s="1"/>
  <c r="G62" i="9"/>
  <c r="F62" i="9"/>
  <c r="H61" i="9"/>
  <c r="G61" i="9"/>
  <c r="F61" i="9"/>
  <c r="H60" i="9"/>
  <c r="G60" i="9"/>
  <c r="F60" i="9"/>
  <c r="H59" i="9"/>
  <c r="E59" i="9" s="1"/>
  <c r="B59" i="9" s="1"/>
  <c r="G59" i="9"/>
  <c r="F59" i="9"/>
  <c r="H58" i="9"/>
  <c r="G58" i="9"/>
  <c r="F58" i="9"/>
  <c r="H57" i="9"/>
  <c r="G57" i="9"/>
  <c r="F57" i="9"/>
  <c r="H56" i="9"/>
  <c r="G56" i="9"/>
  <c r="F56" i="9"/>
  <c r="H55" i="9"/>
  <c r="G55" i="9"/>
  <c r="F55" i="9"/>
  <c r="H54" i="9"/>
  <c r="G54" i="9"/>
  <c r="F54" i="9"/>
  <c r="H53" i="9"/>
  <c r="G53" i="9"/>
  <c r="E53" i="9" s="1"/>
  <c r="F53" i="9"/>
  <c r="H52" i="9"/>
  <c r="G52" i="9"/>
  <c r="F52" i="9"/>
  <c r="H51" i="9"/>
  <c r="G51" i="9"/>
  <c r="F51" i="9"/>
  <c r="H50" i="9"/>
  <c r="G50" i="9"/>
  <c r="F50" i="9"/>
  <c r="H49" i="9"/>
  <c r="G49" i="9"/>
  <c r="F49" i="9"/>
  <c r="H48" i="9"/>
  <c r="G48" i="9"/>
  <c r="F48" i="9"/>
  <c r="H47" i="9"/>
  <c r="G47" i="9"/>
  <c r="F47" i="9"/>
  <c r="H46" i="9"/>
  <c r="E46" i="9" s="1"/>
  <c r="B46" i="9" s="1"/>
  <c r="G46" i="9"/>
  <c r="F46" i="9"/>
  <c r="H45" i="9"/>
  <c r="G45" i="9"/>
  <c r="F45" i="9"/>
  <c r="H44" i="9"/>
  <c r="G44" i="9"/>
  <c r="E44" i="9" s="1"/>
  <c r="B44" i="9" s="1"/>
  <c r="F44" i="9"/>
  <c r="H43" i="9"/>
  <c r="G43" i="9"/>
  <c r="F43" i="9"/>
  <c r="H42" i="9"/>
  <c r="E42" i="9" s="1"/>
  <c r="B42" i="9" s="1"/>
  <c r="G42" i="9"/>
  <c r="F42" i="9"/>
  <c r="H41" i="9"/>
  <c r="G41" i="9"/>
  <c r="F41" i="9"/>
  <c r="H40" i="9"/>
  <c r="G40" i="9"/>
  <c r="F40" i="9"/>
  <c r="H39" i="9"/>
  <c r="G39" i="9"/>
  <c r="F39" i="9"/>
  <c r="H38" i="9"/>
  <c r="E38" i="9" s="1"/>
  <c r="B38" i="9" s="1"/>
  <c r="G38" i="9"/>
  <c r="F38" i="9"/>
  <c r="H37" i="9"/>
  <c r="G37" i="9"/>
  <c r="F37" i="9"/>
  <c r="H36" i="9"/>
  <c r="G36" i="9"/>
  <c r="F36" i="9"/>
  <c r="H35" i="9"/>
  <c r="G35" i="9"/>
  <c r="F35" i="9"/>
  <c r="H34" i="9"/>
  <c r="E34" i="9" s="1"/>
  <c r="B34" i="9" s="1"/>
  <c r="G34" i="9"/>
  <c r="F34" i="9"/>
  <c r="H33" i="9"/>
  <c r="G33" i="9"/>
  <c r="F33" i="9"/>
  <c r="H32" i="9"/>
  <c r="G32" i="9"/>
  <c r="E32" i="9" s="1"/>
  <c r="B32" i="9" s="1"/>
  <c r="F32" i="9"/>
  <c r="H31" i="9"/>
  <c r="G31" i="9"/>
  <c r="F31" i="9"/>
  <c r="H30" i="9"/>
  <c r="G30" i="9"/>
  <c r="F30" i="9"/>
  <c r="H29" i="9"/>
  <c r="G29" i="9"/>
  <c r="F29" i="9"/>
  <c r="H28" i="9"/>
  <c r="G28" i="9"/>
  <c r="F28" i="9"/>
  <c r="H27" i="9"/>
  <c r="G27" i="9"/>
  <c r="F27" i="9"/>
  <c r="H26" i="9"/>
  <c r="G26" i="9"/>
  <c r="F26" i="9"/>
  <c r="H25" i="9"/>
  <c r="G25" i="9"/>
  <c r="F25" i="9"/>
  <c r="F24" i="9"/>
  <c r="F4" i="9"/>
  <c r="O3" i="9"/>
  <c r="G296" i="9" s="1"/>
  <c r="L3" i="9"/>
  <c r="I3" i="9"/>
  <c r="M228" i="9" s="1"/>
  <c r="H3" i="9"/>
  <c r="G3" i="9"/>
  <c r="E323" i="9" l="1"/>
  <c r="B323" i="9" s="1"/>
  <c r="E326" i="9"/>
  <c r="B326" i="9" s="1"/>
  <c r="E36" i="9"/>
  <c r="B36" i="9" s="1"/>
  <c r="G247" i="1"/>
  <c r="H301" i="1"/>
  <c r="E311" i="9"/>
  <c r="B311" i="9" s="1"/>
  <c r="E319" i="9"/>
  <c r="B319" i="9" s="1"/>
  <c r="E307" i="9"/>
  <c r="B307" i="9" s="1"/>
  <c r="G1611" i="1"/>
  <c r="G1612" i="1"/>
  <c r="H1603" i="1"/>
  <c r="G1604" i="1"/>
  <c r="H1583" i="1"/>
  <c r="G1683" i="1"/>
  <c r="H1680" i="1"/>
  <c r="H1681" i="1"/>
  <c r="G1602" i="1"/>
  <c r="G1600" i="1"/>
  <c r="D6" i="8"/>
  <c r="D44" i="8" s="1"/>
  <c r="I39" i="3" s="1"/>
  <c r="G1595" i="1"/>
  <c r="C1584" i="1"/>
  <c r="G737" i="1"/>
  <c r="E55" i="9"/>
  <c r="B55" i="9" s="1"/>
  <c r="E50" i="9"/>
  <c r="B50" i="9" s="1"/>
  <c r="E54" i="9"/>
  <c r="B54" i="9" s="1"/>
  <c r="E58" i="9"/>
  <c r="B58" i="9" s="1"/>
  <c r="H846" i="1"/>
  <c r="E69" i="9"/>
  <c r="E49" i="9"/>
  <c r="B49" i="9" s="1"/>
  <c r="E68" i="9"/>
  <c r="B68" i="9" s="1"/>
  <c r="E61" i="9"/>
  <c r="E65" i="9"/>
  <c r="H738" i="1"/>
  <c r="H746" i="1"/>
  <c r="H754" i="1"/>
  <c r="G769" i="1"/>
  <c r="H774" i="1"/>
  <c r="H782" i="1"/>
  <c r="H870" i="1"/>
  <c r="H910" i="1"/>
  <c r="E124" i="9"/>
  <c r="B124" i="9" s="1"/>
  <c r="E136" i="9"/>
  <c r="B136" i="9" s="1"/>
  <c r="H666" i="1"/>
  <c r="H737" i="1"/>
  <c r="H745" i="1"/>
  <c r="H753" i="1"/>
  <c r="G773" i="1"/>
  <c r="G805" i="1"/>
  <c r="G837" i="1"/>
  <c r="G869" i="1"/>
  <c r="G901" i="1"/>
  <c r="H654" i="1"/>
  <c r="E25" i="9"/>
  <c r="B25" i="9" s="1"/>
  <c r="E321" i="9"/>
  <c r="B321" i="9" s="1"/>
  <c r="E328" i="9"/>
  <c r="B328" i="9" s="1"/>
  <c r="H646" i="1"/>
  <c r="F292" i="9"/>
  <c r="E166" i="9"/>
  <c r="B166" i="9" s="1"/>
  <c r="E157" i="9"/>
  <c r="E161" i="9"/>
  <c r="B284" i="9"/>
  <c r="E597" i="4"/>
  <c r="D591" i="1" s="1"/>
  <c r="D601" i="1"/>
  <c r="B279" i="9"/>
  <c r="F281" i="9"/>
  <c r="B281" i="9" s="1"/>
  <c r="G587" i="1"/>
  <c r="D579" i="1"/>
  <c r="H579" i="1" s="1"/>
  <c r="G210" i="9"/>
  <c r="E210" i="9" s="1"/>
  <c r="B210" i="9" s="1"/>
  <c r="G214" i="9"/>
  <c r="E214" i="9" s="1"/>
  <c r="B214" i="9" s="1"/>
  <c r="G564" i="1"/>
  <c r="E141" i="9"/>
  <c r="E140" i="9"/>
  <c r="B140" i="9" s="1"/>
  <c r="F269" i="9"/>
  <c r="B269" i="9" s="1"/>
  <c r="E120" i="9"/>
  <c r="B120" i="9" s="1"/>
  <c r="E114" i="9"/>
  <c r="B114" i="9" s="1"/>
  <c r="D491" i="1"/>
  <c r="E110" i="9"/>
  <c r="B110" i="9" s="1"/>
  <c r="E479" i="4"/>
  <c r="D473" i="1" s="1"/>
  <c r="G473" i="1" s="1"/>
  <c r="G482" i="1"/>
  <c r="D474" i="1"/>
  <c r="G477" i="1"/>
  <c r="G474" i="1"/>
  <c r="G469" i="1"/>
  <c r="G462" i="1"/>
  <c r="G451" i="1"/>
  <c r="G456" i="1"/>
  <c r="E102" i="9"/>
  <c r="B102" i="9" s="1"/>
  <c r="G453" i="1"/>
  <c r="G455" i="1"/>
  <c r="G458" i="1"/>
  <c r="G446" i="1"/>
  <c r="G448" i="1"/>
  <c r="G447" i="1"/>
  <c r="G450" i="1"/>
  <c r="G441" i="1"/>
  <c r="G443" i="1"/>
  <c r="F254" i="9"/>
  <c r="E94" i="9"/>
  <c r="B94" i="9" s="1"/>
  <c r="F253" i="9"/>
  <c r="B253" i="9" s="1"/>
  <c r="G439" i="1"/>
  <c r="G442" i="1"/>
  <c r="G445" i="1"/>
  <c r="G435" i="1"/>
  <c r="G438" i="1"/>
  <c r="E93" i="9"/>
  <c r="B93" i="9" s="1"/>
  <c r="G434" i="1"/>
  <c r="G437" i="1"/>
  <c r="G433" i="1"/>
  <c r="G431" i="1"/>
  <c r="G426" i="1"/>
  <c r="G429" i="1"/>
  <c r="E294" i="9"/>
  <c r="B294" i="9" s="1"/>
  <c r="D402" i="1"/>
  <c r="G396" i="1"/>
  <c r="F401" i="4"/>
  <c r="F388" i="4"/>
  <c r="E373" i="4"/>
  <c r="D368" i="1" s="1"/>
  <c r="G372" i="1"/>
  <c r="G765" i="1"/>
  <c r="H765" i="1"/>
  <c r="G825" i="1"/>
  <c r="H825" i="1"/>
  <c r="G857" i="1"/>
  <c r="H857" i="1"/>
  <c r="G921" i="1"/>
  <c r="H921" i="1"/>
  <c r="G583" i="1"/>
  <c r="H583" i="1"/>
  <c r="G761" i="1"/>
  <c r="H761" i="1"/>
  <c r="G793" i="1"/>
  <c r="H793" i="1"/>
  <c r="G797" i="1"/>
  <c r="H797" i="1"/>
  <c r="G829" i="1"/>
  <c r="H829" i="1"/>
  <c r="G889" i="1"/>
  <c r="H889" i="1"/>
  <c r="G893" i="1"/>
  <c r="H893" i="1"/>
  <c r="G925" i="1"/>
  <c r="H925" i="1"/>
  <c r="E41" i="9"/>
  <c r="B41" i="9" s="1"/>
  <c r="E86" i="9"/>
  <c r="B86" i="9" s="1"/>
  <c r="E107" i="9"/>
  <c r="B107" i="9" s="1"/>
  <c r="E111" i="9"/>
  <c r="B111" i="9" s="1"/>
  <c r="E154" i="9"/>
  <c r="B154" i="9" s="1"/>
  <c r="E171" i="9"/>
  <c r="B171" i="9" s="1"/>
  <c r="H12" i="1"/>
  <c r="G16" i="1"/>
  <c r="H27" i="1"/>
  <c r="H29" i="1"/>
  <c r="H33" i="1"/>
  <c r="G40" i="1"/>
  <c r="H56" i="1"/>
  <c r="H60" i="1"/>
  <c r="G64" i="1"/>
  <c r="H68" i="1"/>
  <c r="H72" i="1"/>
  <c r="H100" i="1"/>
  <c r="H112" i="1"/>
  <c r="H132" i="1"/>
  <c r="H164" i="1"/>
  <c r="G170" i="1"/>
  <c r="G192" i="1"/>
  <c r="G210" i="1"/>
  <c r="H215" i="1"/>
  <c r="H218" i="1"/>
  <c r="H222" i="1"/>
  <c r="G240" i="1"/>
  <c r="G243" i="1"/>
  <c r="H310" i="1"/>
  <c r="H314" i="1"/>
  <c r="H319" i="1"/>
  <c r="G535" i="1"/>
  <c r="H535" i="1"/>
  <c r="G551" i="1"/>
  <c r="H551" i="1"/>
  <c r="G560" i="1"/>
  <c r="H560" i="1"/>
  <c r="H593" i="1"/>
  <c r="G593" i="1"/>
  <c r="H595" i="1"/>
  <c r="G595" i="1"/>
  <c r="H599" i="1"/>
  <c r="G599" i="1"/>
  <c r="H603" i="1"/>
  <c r="G603" i="1"/>
  <c r="H609" i="1"/>
  <c r="G609" i="1"/>
  <c r="H615" i="1"/>
  <c r="G615" i="1"/>
  <c r="H624" i="1"/>
  <c r="G624" i="1"/>
  <c r="H630" i="1"/>
  <c r="G630" i="1"/>
  <c r="H652" i="1"/>
  <c r="G652" i="1"/>
  <c r="H655" i="1"/>
  <c r="G655" i="1"/>
  <c r="H660" i="1"/>
  <c r="G660" i="1"/>
  <c r="H671" i="1"/>
  <c r="G671" i="1"/>
  <c r="E31" i="9"/>
  <c r="B31" i="9" s="1"/>
  <c r="E35" i="9"/>
  <c r="B35" i="9" s="1"/>
  <c r="E80" i="9"/>
  <c r="B80" i="9" s="1"/>
  <c r="E88" i="9"/>
  <c r="B88" i="9" s="1"/>
  <c r="E92" i="9"/>
  <c r="B92" i="9" s="1"/>
  <c r="E106" i="9"/>
  <c r="B106" i="9" s="1"/>
  <c r="E109" i="9"/>
  <c r="E113" i="9"/>
  <c r="E123" i="9"/>
  <c r="B123" i="9" s="1"/>
  <c r="E126" i="9"/>
  <c r="B126" i="9" s="1"/>
  <c r="E127" i="9"/>
  <c r="B127" i="9" s="1"/>
  <c r="E130" i="9"/>
  <c r="B130" i="9" s="1"/>
  <c r="E152" i="9"/>
  <c r="B152" i="9" s="1"/>
  <c r="E156" i="9"/>
  <c r="B156" i="9" s="1"/>
  <c r="E170" i="9"/>
  <c r="B170" i="9" s="1"/>
  <c r="E173" i="9"/>
  <c r="B173" i="9" s="1"/>
  <c r="G218" i="9"/>
  <c r="E218" i="9" s="1"/>
  <c r="B218" i="9" s="1"/>
  <c r="F237" i="9"/>
  <c r="B237" i="9" s="1"/>
  <c r="F244" i="9"/>
  <c r="F252" i="9"/>
  <c r="F260" i="9"/>
  <c r="F291" i="9"/>
  <c r="B291" i="9" s="1"/>
  <c r="H6" i="1"/>
  <c r="G11" i="1"/>
  <c r="H17" i="1"/>
  <c r="H26" i="1"/>
  <c r="H41" i="1"/>
  <c r="H53" i="1"/>
  <c r="G55" i="1"/>
  <c r="H75" i="1"/>
  <c r="H77" i="1"/>
  <c r="H80" i="1"/>
  <c r="H82" i="1"/>
  <c r="H84" i="1"/>
  <c r="H86" i="1"/>
  <c r="H88" i="1"/>
  <c r="G94" i="1"/>
  <c r="G96" i="1"/>
  <c r="G98" i="1"/>
  <c r="H101" i="1"/>
  <c r="G106" i="1"/>
  <c r="G109" i="1"/>
  <c r="G134" i="1"/>
  <c r="G151" i="1"/>
  <c r="H169" i="1"/>
  <c r="H172" i="1"/>
  <c r="G175" i="1"/>
  <c r="H180" i="1"/>
  <c r="H184" i="1"/>
  <c r="H188" i="1"/>
  <c r="H194" i="1"/>
  <c r="H196" i="1"/>
  <c r="H199" i="1"/>
  <c r="H202" i="1"/>
  <c r="H206" i="1"/>
  <c r="H214" i="1"/>
  <c r="H267" i="1"/>
  <c r="H292" i="1"/>
  <c r="G294" i="1"/>
  <c r="H299" i="1"/>
  <c r="G301" i="1"/>
  <c r="H322" i="1"/>
  <c r="H329" i="1"/>
  <c r="H331" i="1"/>
  <c r="G333" i="1"/>
  <c r="G392" i="1"/>
  <c r="H426" i="1"/>
  <c r="H430" i="1"/>
  <c r="H434" i="1"/>
  <c r="H438" i="1"/>
  <c r="H442" i="1"/>
  <c r="H446" i="1"/>
  <c r="H450" i="1"/>
  <c r="H454" i="1"/>
  <c r="H458" i="1"/>
  <c r="G861" i="1"/>
  <c r="H861" i="1"/>
  <c r="D522" i="4"/>
  <c r="F523" i="4"/>
  <c r="C517" i="1"/>
  <c r="F550" i="4"/>
  <c r="D536" i="4"/>
  <c r="C530" i="1" s="1"/>
  <c r="E33" i="9"/>
  <c r="B33" i="9" s="1"/>
  <c r="E82" i="9"/>
  <c r="B82" i="9" s="1"/>
  <c r="E90" i="9"/>
  <c r="B90" i="9" s="1"/>
  <c r="F238" i="9"/>
  <c r="B238" i="9" s="1"/>
  <c r="G7" i="1"/>
  <c r="H14" i="1"/>
  <c r="G18" i="1"/>
  <c r="H31" i="1"/>
  <c r="H35" i="1"/>
  <c r="H37" i="1"/>
  <c r="G58" i="1"/>
  <c r="H62" i="1"/>
  <c r="H66" i="1"/>
  <c r="H70" i="1"/>
  <c r="G110" i="1"/>
  <c r="H114" i="1"/>
  <c r="H123" i="1"/>
  <c r="H129" i="1"/>
  <c r="H171" i="1"/>
  <c r="G186" i="1"/>
  <c r="H201" i="1"/>
  <c r="G203" i="1"/>
  <c r="H212" i="1"/>
  <c r="H220" i="1"/>
  <c r="H241" i="1"/>
  <c r="H285" i="1"/>
  <c r="G308" i="1"/>
  <c r="H312" i="1"/>
  <c r="H317" i="1"/>
  <c r="H321" i="1"/>
  <c r="G328" i="1"/>
  <c r="G465" i="1"/>
  <c r="C544" i="1"/>
  <c r="H597" i="1"/>
  <c r="G597" i="1"/>
  <c r="H601" i="1"/>
  <c r="G601" i="1"/>
  <c r="H605" i="1"/>
  <c r="G605" i="1"/>
  <c r="H607" i="1"/>
  <c r="G607" i="1"/>
  <c r="H611" i="1"/>
  <c r="G611" i="1"/>
  <c r="H613" i="1"/>
  <c r="G613" i="1"/>
  <c r="H617" i="1"/>
  <c r="G617" i="1"/>
  <c r="H619" i="1"/>
  <c r="G619" i="1"/>
  <c r="H621" i="1"/>
  <c r="G621" i="1"/>
  <c r="H626" i="1"/>
  <c r="G626" i="1"/>
  <c r="H628" i="1"/>
  <c r="G628" i="1"/>
  <c r="H632" i="1"/>
  <c r="G632" i="1"/>
  <c r="H636" i="1"/>
  <c r="G636" i="1"/>
  <c r="H647" i="1"/>
  <c r="G647" i="1"/>
  <c r="H663" i="1"/>
  <c r="G663" i="1"/>
  <c r="H668" i="1"/>
  <c r="G668" i="1"/>
  <c r="E70" i="9"/>
  <c r="B70" i="9" s="1"/>
  <c r="E74" i="9"/>
  <c r="B74" i="9" s="1"/>
  <c r="E104" i="9"/>
  <c r="B104" i="9" s="1"/>
  <c r="E108" i="9"/>
  <c r="B108" i="9" s="1"/>
  <c r="E125" i="9"/>
  <c r="B125" i="9" s="1"/>
  <c r="E129" i="9"/>
  <c r="E142" i="9"/>
  <c r="B142" i="9" s="1"/>
  <c r="E146" i="9"/>
  <c r="B146" i="9" s="1"/>
  <c r="E168" i="9"/>
  <c r="B168" i="9" s="1"/>
  <c r="E172" i="9"/>
  <c r="B172" i="9" s="1"/>
  <c r="F255" i="9"/>
  <c r="B255" i="9" s="1"/>
  <c r="F263" i="9"/>
  <c r="F271" i="9"/>
  <c r="F289" i="9"/>
  <c r="B289" i="9" s="1"/>
  <c r="B292" i="9"/>
  <c r="H10" i="1"/>
  <c r="H52" i="1"/>
  <c r="G89" i="1"/>
  <c r="H91" i="1"/>
  <c r="H97" i="1"/>
  <c r="G105" i="1"/>
  <c r="H135" i="1"/>
  <c r="H167" i="1"/>
  <c r="H179" i="1"/>
  <c r="H197" i="1"/>
  <c r="H298" i="1"/>
  <c r="G300" i="1"/>
  <c r="H302" i="1"/>
  <c r="H334" i="1"/>
  <c r="G334" i="1"/>
  <c r="G404" i="1"/>
  <c r="H429" i="1"/>
  <c r="H433" i="1"/>
  <c r="H437" i="1"/>
  <c r="H441" i="1"/>
  <c r="H445" i="1"/>
  <c r="H449" i="1"/>
  <c r="H453" i="1"/>
  <c r="H457" i="1"/>
  <c r="G470" i="1"/>
  <c r="G536" i="1"/>
  <c r="H536" i="1"/>
  <c r="G543" i="1"/>
  <c r="H543" i="1"/>
  <c r="G552" i="1"/>
  <c r="H552" i="1"/>
  <c r="G559" i="1"/>
  <c r="H559" i="1"/>
  <c r="H569" i="1"/>
  <c r="G569" i="1"/>
  <c r="H573" i="1"/>
  <c r="G573" i="1"/>
  <c r="C592" i="1"/>
  <c r="H594" i="1"/>
  <c r="G594" i="1"/>
  <c r="H596" i="1"/>
  <c r="G596" i="1"/>
  <c r="H598" i="1"/>
  <c r="G598" i="1"/>
  <c r="H600" i="1"/>
  <c r="G600" i="1"/>
  <c r="H602" i="1"/>
  <c r="G602" i="1"/>
  <c r="H604" i="1"/>
  <c r="G604" i="1"/>
  <c r="H606" i="1"/>
  <c r="G606" i="1"/>
  <c r="H608" i="1"/>
  <c r="G608" i="1"/>
  <c r="H610" i="1"/>
  <c r="G610" i="1"/>
  <c r="H612" i="1"/>
  <c r="G612" i="1"/>
  <c r="H614" i="1"/>
  <c r="G614" i="1"/>
  <c r="H616" i="1"/>
  <c r="G616" i="1"/>
  <c r="H618" i="1"/>
  <c r="G618" i="1"/>
  <c r="H620" i="1"/>
  <c r="G620" i="1"/>
  <c r="H622" i="1"/>
  <c r="G622" i="1"/>
  <c r="H625" i="1"/>
  <c r="G625" i="1"/>
  <c r="H627" i="1"/>
  <c r="G627" i="1"/>
  <c r="H629" i="1"/>
  <c r="G629" i="1"/>
  <c r="H631" i="1"/>
  <c r="G631" i="1"/>
  <c r="H635" i="1"/>
  <c r="G635" i="1"/>
  <c r="H648" i="1"/>
  <c r="G648" i="1"/>
  <c r="H651" i="1"/>
  <c r="G651" i="1"/>
  <c r="H656" i="1"/>
  <c r="G656" i="1"/>
  <c r="H659" i="1"/>
  <c r="G659" i="1"/>
  <c r="H664" i="1"/>
  <c r="G664" i="1"/>
  <c r="H667" i="1"/>
  <c r="G667" i="1"/>
  <c r="H672" i="1"/>
  <c r="G672" i="1"/>
  <c r="H674" i="1"/>
  <c r="G674" i="1"/>
  <c r="H676" i="1"/>
  <c r="G676" i="1"/>
  <c r="H678" i="1"/>
  <c r="G678" i="1"/>
  <c r="H680" i="1"/>
  <c r="G680" i="1"/>
  <c r="H682" i="1"/>
  <c r="G682" i="1"/>
  <c r="H684" i="1"/>
  <c r="G684" i="1"/>
  <c r="H686" i="1"/>
  <c r="G686" i="1"/>
  <c r="H688" i="1"/>
  <c r="G688" i="1"/>
  <c r="H690" i="1"/>
  <c r="G690" i="1"/>
  <c r="H692" i="1"/>
  <c r="G692" i="1"/>
  <c r="H694" i="1"/>
  <c r="G694" i="1"/>
  <c r="H696" i="1"/>
  <c r="G696" i="1"/>
  <c r="H698" i="1"/>
  <c r="G698" i="1"/>
  <c r="H700" i="1"/>
  <c r="G700" i="1"/>
  <c r="H702" i="1"/>
  <c r="G702" i="1"/>
  <c r="H704" i="1"/>
  <c r="G704" i="1"/>
  <c r="H706" i="1"/>
  <c r="G706" i="1"/>
  <c r="H708" i="1"/>
  <c r="G708" i="1"/>
  <c r="H710" i="1"/>
  <c r="G710" i="1"/>
  <c r="H712" i="1"/>
  <c r="G712" i="1"/>
  <c r="H714" i="1"/>
  <c r="G714" i="1"/>
  <c r="H716" i="1"/>
  <c r="G716" i="1"/>
  <c r="H718" i="1"/>
  <c r="G718" i="1"/>
  <c r="H720" i="1"/>
  <c r="G720" i="1"/>
  <c r="H722" i="1"/>
  <c r="G722" i="1"/>
  <c r="H724" i="1"/>
  <c r="G724" i="1"/>
  <c r="H726" i="1"/>
  <c r="G726" i="1"/>
  <c r="H728" i="1"/>
  <c r="G728" i="1"/>
  <c r="H730" i="1"/>
  <c r="G730" i="1"/>
  <c r="H732" i="1"/>
  <c r="G732" i="1"/>
  <c r="H734" i="1"/>
  <c r="G734" i="1"/>
  <c r="H736" i="1"/>
  <c r="G736" i="1"/>
  <c r="H739" i="1"/>
  <c r="G739" i="1"/>
  <c r="H744" i="1"/>
  <c r="G744" i="1"/>
  <c r="H747" i="1"/>
  <c r="G747" i="1"/>
  <c r="H752" i="1"/>
  <c r="G752" i="1"/>
  <c r="H755" i="1"/>
  <c r="G755" i="1"/>
  <c r="H332" i="1"/>
  <c r="H339" i="1"/>
  <c r="G379" i="1"/>
  <c r="G411" i="1"/>
  <c r="G489" i="1"/>
  <c r="H590" i="1"/>
  <c r="H673" i="1"/>
  <c r="G673" i="1"/>
  <c r="H675" i="1"/>
  <c r="G675" i="1"/>
  <c r="H677" i="1"/>
  <c r="G677" i="1"/>
  <c r="H679" i="1"/>
  <c r="G679" i="1"/>
  <c r="H681" i="1"/>
  <c r="G681" i="1"/>
  <c r="H683" i="1"/>
  <c r="G683" i="1"/>
  <c r="H685" i="1"/>
  <c r="G685" i="1"/>
  <c r="H687" i="1"/>
  <c r="G687" i="1"/>
  <c r="H689" i="1"/>
  <c r="G689" i="1"/>
  <c r="H691" i="1"/>
  <c r="G691" i="1"/>
  <c r="H693" i="1"/>
  <c r="G693" i="1"/>
  <c r="H695" i="1"/>
  <c r="G695" i="1"/>
  <c r="H697" i="1"/>
  <c r="G697" i="1"/>
  <c r="H699" i="1"/>
  <c r="G699" i="1"/>
  <c r="H701" i="1"/>
  <c r="G701" i="1"/>
  <c r="H703" i="1"/>
  <c r="G703" i="1"/>
  <c r="H705" i="1"/>
  <c r="G705" i="1"/>
  <c r="H707" i="1"/>
  <c r="G707" i="1"/>
  <c r="H709" i="1"/>
  <c r="G709" i="1"/>
  <c r="H711" i="1"/>
  <c r="G711" i="1"/>
  <c r="H713" i="1"/>
  <c r="G713" i="1"/>
  <c r="H715" i="1"/>
  <c r="G715" i="1"/>
  <c r="H717" i="1"/>
  <c r="G717" i="1"/>
  <c r="H719" i="1"/>
  <c r="G719" i="1"/>
  <c r="H721" i="1"/>
  <c r="G721" i="1"/>
  <c r="H723" i="1"/>
  <c r="G723" i="1"/>
  <c r="H725" i="1"/>
  <c r="G725" i="1"/>
  <c r="H727" i="1"/>
  <c r="G727" i="1"/>
  <c r="H729" i="1"/>
  <c r="G729" i="1"/>
  <c r="H731" i="1"/>
  <c r="G731" i="1"/>
  <c r="H733" i="1"/>
  <c r="G733" i="1"/>
  <c r="H735" i="1"/>
  <c r="G735" i="1"/>
  <c r="H740" i="1"/>
  <c r="G740" i="1"/>
  <c r="H743" i="1"/>
  <c r="G743" i="1"/>
  <c r="H748" i="1"/>
  <c r="G748" i="1"/>
  <c r="H751" i="1"/>
  <c r="G751" i="1"/>
  <c r="H756" i="1"/>
  <c r="G756" i="1"/>
  <c r="G481" i="1"/>
  <c r="G531" i="1"/>
  <c r="G539" i="1"/>
  <c r="G547" i="1"/>
  <c r="G555" i="1"/>
  <c r="G563" i="1"/>
  <c r="H577" i="1"/>
  <c r="G579" i="1"/>
  <c r="H582" i="1"/>
  <c r="H645" i="1"/>
  <c r="H649" i="1"/>
  <c r="H653" i="1"/>
  <c r="H657" i="1"/>
  <c r="H661" i="1"/>
  <c r="H665" i="1"/>
  <c r="H669" i="1"/>
  <c r="H766" i="1"/>
  <c r="G777" i="1"/>
  <c r="H777" i="1"/>
  <c r="G781" i="1"/>
  <c r="H781" i="1"/>
  <c r="H798" i="1"/>
  <c r="G809" i="1"/>
  <c r="H809" i="1"/>
  <c r="G813" i="1"/>
  <c r="H813" i="1"/>
  <c r="H830" i="1"/>
  <c r="G841" i="1"/>
  <c r="H841" i="1"/>
  <c r="G845" i="1"/>
  <c r="H845" i="1"/>
  <c r="H862" i="1"/>
  <c r="G873" i="1"/>
  <c r="H873" i="1"/>
  <c r="G877" i="1"/>
  <c r="H877" i="1"/>
  <c r="H894" i="1"/>
  <c r="G905" i="1"/>
  <c r="H905" i="1"/>
  <c r="G909" i="1"/>
  <c r="H909" i="1"/>
  <c r="D125" i="4"/>
  <c r="C121" i="1" s="1"/>
  <c r="F126" i="4"/>
  <c r="D166" i="1"/>
  <c r="F170" i="4"/>
  <c r="F231" i="4"/>
  <c r="D230" i="4"/>
  <c r="C226" i="1" s="1"/>
  <c r="D431" i="4"/>
  <c r="C425" i="1" s="1"/>
  <c r="F432" i="4"/>
  <c r="F476" i="4"/>
  <c r="D466" i="4"/>
  <c r="H902" i="1"/>
  <c r="H918" i="1"/>
  <c r="D7" i="4"/>
  <c r="C3" i="1" s="1"/>
  <c r="D491" i="4"/>
  <c r="G762" i="1"/>
  <c r="G770" i="1"/>
  <c r="G778" i="1"/>
  <c r="G786" i="1"/>
  <c r="G794" i="1"/>
  <c r="G802" i="1"/>
  <c r="G810" i="1"/>
  <c r="G818" i="1"/>
  <c r="G826" i="1"/>
  <c r="G834" i="1"/>
  <c r="G842" i="1"/>
  <c r="G850" i="1"/>
  <c r="G858" i="1"/>
  <c r="G866" i="1"/>
  <c r="G874" i="1"/>
  <c r="G882" i="1"/>
  <c r="G890" i="1"/>
  <c r="G898" i="1"/>
  <c r="G906" i="1"/>
  <c r="G914" i="1"/>
  <c r="G922" i="1"/>
  <c r="F23" i="4"/>
  <c r="H79" i="1"/>
  <c r="F112" i="4"/>
  <c r="F160" i="4"/>
  <c r="F165" i="4"/>
  <c r="F178" i="4"/>
  <c r="E202" i="4"/>
  <c r="D198" i="1" s="1"/>
  <c r="F237" i="4"/>
  <c r="E431" i="4"/>
  <c r="D425" i="1" s="1"/>
  <c r="G758" i="1"/>
  <c r="G766" i="1"/>
  <c r="G774" i="1"/>
  <c r="G782" i="1"/>
  <c r="G790" i="1"/>
  <c r="G798" i="1"/>
  <c r="G806" i="1"/>
  <c r="G814" i="1"/>
  <c r="G822" i="1"/>
  <c r="G830" i="1"/>
  <c r="G838" i="1"/>
  <c r="G846" i="1"/>
  <c r="G854" i="1"/>
  <c r="G862" i="1"/>
  <c r="G870" i="1"/>
  <c r="G878" i="1"/>
  <c r="G886" i="1"/>
  <c r="G894" i="1"/>
  <c r="G902" i="1"/>
  <c r="G910" i="1"/>
  <c r="G918" i="1"/>
  <c r="F58" i="4"/>
  <c r="D134" i="4"/>
  <c r="F216" i="4"/>
  <c r="D361" i="4"/>
  <c r="C356" i="1" s="1"/>
  <c r="E522" i="4"/>
  <c r="D516" i="1" s="1"/>
  <c r="F656" i="4"/>
  <c r="H95" i="1"/>
  <c r="G95" i="1"/>
  <c r="G165" i="1"/>
  <c r="H165" i="1"/>
  <c r="G254" i="1"/>
  <c r="H254" i="1"/>
  <c r="G290" i="1"/>
  <c r="H290" i="1"/>
  <c r="H306" i="1"/>
  <c r="G306" i="1"/>
  <c r="G323" i="1"/>
  <c r="H323" i="1"/>
  <c r="H360" i="1"/>
  <c r="G360" i="1"/>
  <c r="H364" i="1"/>
  <c r="G364" i="1"/>
  <c r="H369" i="1"/>
  <c r="G369" i="1"/>
  <c r="H382" i="1"/>
  <c r="G382" i="1"/>
  <c r="H385" i="1"/>
  <c r="G385" i="1"/>
  <c r="H390" i="1"/>
  <c r="G390" i="1"/>
  <c r="H393" i="1"/>
  <c r="G393" i="1"/>
  <c r="H406" i="1"/>
  <c r="G406" i="1"/>
  <c r="H463" i="1"/>
  <c r="G463" i="1"/>
  <c r="H476" i="1"/>
  <c r="G476" i="1"/>
  <c r="H479" i="1"/>
  <c r="G479" i="1"/>
  <c r="H484" i="1"/>
  <c r="G484" i="1"/>
  <c r="H487" i="1"/>
  <c r="G487" i="1"/>
  <c r="H496" i="1"/>
  <c r="G496" i="1"/>
  <c r="H498" i="1"/>
  <c r="G498" i="1"/>
  <c r="H502" i="1"/>
  <c r="G502" i="1"/>
  <c r="H508" i="1"/>
  <c r="G508" i="1"/>
  <c r="H512" i="1"/>
  <c r="G512" i="1"/>
  <c r="H518" i="1"/>
  <c r="G518" i="1"/>
  <c r="H522" i="1"/>
  <c r="G522" i="1"/>
  <c r="H526" i="1"/>
  <c r="G526" i="1"/>
  <c r="H528" i="1"/>
  <c r="G528" i="1"/>
  <c r="H929" i="1"/>
  <c r="G929" i="1"/>
  <c r="H933" i="1"/>
  <c r="G933" i="1"/>
  <c r="H937" i="1"/>
  <c r="G937" i="1"/>
  <c r="H941" i="1"/>
  <c r="G941" i="1"/>
  <c r="H947" i="1"/>
  <c r="G947" i="1"/>
  <c r="H951" i="1"/>
  <c r="G951" i="1"/>
  <c r="H955" i="1"/>
  <c r="G955" i="1"/>
  <c r="H961" i="1"/>
  <c r="G961" i="1"/>
  <c r="H965" i="1"/>
  <c r="G965" i="1"/>
  <c r="H969" i="1"/>
  <c r="G969" i="1"/>
  <c r="H973" i="1"/>
  <c r="G973" i="1"/>
  <c r="H977" i="1"/>
  <c r="G977" i="1"/>
  <c r="H981" i="1"/>
  <c r="G981" i="1"/>
  <c r="H985" i="1"/>
  <c r="G985" i="1"/>
  <c r="H989" i="1"/>
  <c r="G989" i="1"/>
  <c r="H993" i="1"/>
  <c r="G993" i="1"/>
  <c r="H997" i="1"/>
  <c r="G997" i="1"/>
  <c r="H1001" i="1"/>
  <c r="G1001" i="1"/>
  <c r="H1005" i="1"/>
  <c r="G1005" i="1"/>
  <c r="H1009" i="1"/>
  <c r="G1009" i="1"/>
  <c r="E75" i="9"/>
  <c r="B75" i="9" s="1"/>
  <c r="E99" i="9"/>
  <c r="B99" i="9" s="1"/>
  <c r="E115" i="9"/>
  <c r="B115" i="9" s="1"/>
  <c r="E131" i="9"/>
  <c r="B131" i="9" s="1"/>
  <c r="E147" i="9"/>
  <c r="B147" i="9" s="1"/>
  <c r="E163" i="9"/>
  <c r="B163" i="9" s="1"/>
  <c r="F267" i="9"/>
  <c r="B267" i="9" s="1"/>
  <c r="B271" i="9"/>
  <c r="G6" i="1"/>
  <c r="H7" i="1"/>
  <c r="G10" i="1"/>
  <c r="H11" i="1"/>
  <c r="H18" i="1"/>
  <c r="H20" i="1"/>
  <c r="G42" i="1"/>
  <c r="H57" i="1"/>
  <c r="G59" i="1"/>
  <c r="G61" i="1"/>
  <c r="H63" i="1"/>
  <c r="G65" i="1"/>
  <c r="H67" i="1"/>
  <c r="G69" i="1"/>
  <c r="H71" i="1"/>
  <c r="H93" i="1"/>
  <c r="H98" i="1"/>
  <c r="H138" i="1"/>
  <c r="G138" i="1"/>
  <c r="H140" i="1"/>
  <c r="G140" i="1"/>
  <c r="H142" i="1"/>
  <c r="G142" i="1"/>
  <c r="H144" i="1"/>
  <c r="G144" i="1"/>
  <c r="H146" i="1"/>
  <c r="G146" i="1"/>
  <c r="H152" i="1"/>
  <c r="H154" i="1"/>
  <c r="G163" i="1"/>
  <c r="G169" i="1"/>
  <c r="H181" i="1"/>
  <c r="G181" i="1"/>
  <c r="G212" i="1"/>
  <c r="G216" i="1"/>
  <c r="H266" i="1"/>
  <c r="G266" i="1"/>
  <c r="G330" i="1"/>
  <c r="H330" i="1"/>
  <c r="H351" i="1"/>
  <c r="G351" i="1"/>
  <c r="G533" i="1"/>
  <c r="H533" i="1"/>
  <c r="G541" i="1"/>
  <c r="H541" i="1"/>
  <c r="G546" i="1"/>
  <c r="H546" i="1"/>
  <c r="G549" i="1"/>
  <c r="H549" i="1"/>
  <c r="G557" i="1"/>
  <c r="H557" i="1"/>
  <c r="G562" i="1"/>
  <c r="H562" i="1"/>
  <c r="H566" i="1"/>
  <c r="G566" i="1"/>
  <c r="H571" i="1"/>
  <c r="G571" i="1"/>
  <c r="H574" i="1"/>
  <c r="G574" i="1"/>
  <c r="G581" i="1"/>
  <c r="H581" i="1"/>
  <c r="G584" i="1"/>
  <c r="H584" i="1"/>
  <c r="G589" i="1"/>
  <c r="H589" i="1"/>
  <c r="G759" i="1"/>
  <c r="H759" i="1"/>
  <c r="G764" i="1"/>
  <c r="H764" i="1"/>
  <c r="G767" i="1"/>
  <c r="H767" i="1"/>
  <c r="G772" i="1"/>
  <c r="H772" i="1"/>
  <c r="G775" i="1"/>
  <c r="H775" i="1"/>
  <c r="G780" i="1"/>
  <c r="H780" i="1"/>
  <c r="G783" i="1"/>
  <c r="H783" i="1"/>
  <c r="G788" i="1"/>
  <c r="H788" i="1"/>
  <c r="G791" i="1"/>
  <c r="H791" i="1"/>
  <c r="G796" i="1"/>
  <c r="H796" i="1"/>
  <c r="G799" i="1"/>
  <c r="H799" i="1"/>
  <c r="G804" i="1"/>
  <c r="H804" i="1"/>
  <c r="G807" i="1"/>
  <c r="H807" i="1"/>
  <c r="G812" i="1"/>
  <c r="H812" i="1"/>
  <c r="G815" i="1"/>
  <c r="H815" i="1"/>
  <c r="G820" i="1"/>
  <c r="H820" i="1"/>
  <c r="G823" i="1"/>
  <c r="H823" i="1"/>
  <c r="G828" i="1"/>
  <c r="H828" i="1"/>
  <c r="G831" i="1"/>
  <c r="H831" i="1"/>
  <c r="G836" i="1"/>
  <c r="H836" i="1"/>
  <c r="G839" i="1"/>
  <c r="H839" i="1"/>
  <c r="G844" i="1"/>
  <c r="H844" i="1"/>
  <c r="G847" i="1"/>
  <c r="H847" i="1"/>
  <c r="G852" i="1"/>
  <c r="H852" i="1"/>
  <c r="G855" i="1"/>
  <c r="H855" i="1"/>
  <c r="G860" i="1"/>
  <c r="H860" i="1"/>
  <c r="G863" i="1"/>
  <c r="H863" i="1"/>
  <c r="G868" i="1"/>
  <c r="H868" i="1"/>
  <c r="G871" i="1"/>
  <c r="H871" i="1"/>
  <c r="G876" i="1"/>
  <c r="H876" i="1"/>
  <c r="G879" i="1"/>
  <c r="H879" i="1"/>
  <c r="G884" i="1"/>
  <c r="H884" i="1"/>
  <c r="G887" i="1"/>
  <c r="H887" i="1"/>
  <c r="G892" i="1"/>
  <c r="H892" i="1"/>
  <c r="G895" i="1"/>
  <c r="H895" i="1"/>
  <c r="G900" i="1"/>
  <c r="H900" i="1"/>
  <c r="G903" i="1"/>
  <c r="H903" i="1"/>
  <c r="G908" i="1"/>
  <c r="H908" i="1"/>
  <c r="G911" i="1"/>
  <c r="H911" i="1"/>
  <c r="G916" i="1"/>
  <c r="H916" i="1"/>
  <c r="G919" i="1"/>
  <c r="H919" i="1"/>
  <c r="G924" i="1"/>
  <c r="H924" i="1"/>
  <c r="E26" i="9"/>
  <c r="B26" i="9" s="1"/>
  <c r="E29" i="9"/>
  <c r="B29" i="9" s="1"/>
  <c r="E30" i="9"/>
  <c r="B30" i="9" s="1"/>
  <c r="E39" i="9"/>
  <c r="B39" i="9" s="1"/>
  <c r="E47" i="9"/>
  <c r="B47" i="9" s="1"/>
  <c r="E51" i="9"/>
  <c r="B51" i="9" s="1"/>
  <c r="E77" i="9"/>
  <c r="B77" i="9" s="1"/>
  <c r="E79" i="9"/>
  <c r="B79" i="9" s="1"/>
  <c r="E83" i="9"/>
  <c r="B83" i="9" s="1"/>
  <c r="E87" i="9"/>
  <c r="B87" i="9" s="1"/>
  <c r="E96" i="9"/>
  <c r="B96" i="9" s="1"/>
  <c r="E101" i="9"/>
  <c r="E103" i="9"/>
  <c r="B103" i="9" s="1"/>
  <c r="E112" i="9"/>
  <c r="B112" i="9" s="1"/>
  <c r="E117" i="9"/>
  <c r="B117" i="9" s="1"/>
  <c r="E119" i="9"/>
  <c r="B119" i="9" s="1"/>
  <c r="E128" i="9"/>
  <c r="B128" i="9" s="1"/>
  <c r="E133" i="9"/>
  <c r="B133" i="9" s="1"/>
  <c r="E135" i="9"/>
  <c r="B135" i="9" s="1"/>
  <c r="E144" i="9"/>
  <c r="B144" i="9" s="1"/>
  <c r="E149" i="9"/>
  <c r="B149" i="9" s="1"/>
  <c r="E151" i="9"/>
  <c r="B151" i="9" s="1"/>
  <c r="E160" i="9"/>
  <c r="B160" i="9" s="1"/>
  <c r="E165" i="9"/>
  <c r="E167" i="9"/>
  <c r="B167" i="9" s="1"/>
  <c r="F230" i="9"/>
  <c r="F231" i="9"/>
  <c r="B231" i="9" s="1"/>
  <c r="F235" i="9"/>
  <c r="B235" i="9" s="1"/>
  <c r="F239" i="9"/>
  <c r="B239" i="9" s="1"/>
  <c r="F242" i="9"/>
  <c r="B242" i="9" s="1"/>
  <c r="F243" i="9"/>
  <c r="B243" i="9" s="1"/>
  <c r="F247" i="9"/>
  <c r="F250" i="9"/>
  <c r="B250" i="9" s="1"/>
  <c r="F251" i="9"/>
  <c r="B251" i="9" s="1"/>
  <c r="F258" i="9"/>
  <c r="F259" i="9"/>
  <c r="B259" i="9" s="1"/>
  <c r="B263" i="9"/>
  <c r="F276" i="9"/>
  <c r="B276" i="9" s="1"/>
  <c r="G5" i="1"/>
  <c r="G9" i="1"/>
  <c r="H15" i="1"/>
  <c r="H28" i="1"/>
  <c r="H50" i="1"/>
  <c r="G52" i="1"/>
  <c r="H90" i="1"/>
  <c r="G92" i="1"/>
  <c r="H96" i="1"/>
  <c r="H104" i="1"/>
  <c r="G179" i="1"/>
  <c r="H210" i="1"/>
  <c r="G211" i="1"/>
  <c r="G215" i="1"/>
  <c r="G255" i="1"/>
  <c r="H255" i="1"/>
  <c r="H276" i="1"/>
  <c r="G276" i="1"/>
  <c r="G281" i="1"/>
  <c r="H281" i="1"/>
  <c r="G291" i="1"/>
  <c r="H291" i="1"/>
  <c r="H307" i="1"/>
  <c r="G307" i="1"/>
  <c r="G327" i="1"/>
  <c r="H327" i="1"/>
  <c r="G338" i="1"/>
  <c r="H338" i="1"/>
  <c r="G341" i="1"/>
  <c r="H341" i="1"/>
  <c r="H345" i="1"/>
  <c r="G345" i="1"/>
  <c r="H354" i="1"/>
  <c r="G354" i="1"/>
  <c r="H357" i="1"/>
  <c r="G357" i="1"/>
  <c r="H359" i="1"/>
  <c r="G359" i="1"/>
  <c r="H361" i="1"/>
  <c r="G361" i="1"/>
  <c r="H363" i="1"/>
  <c r="G363" i="1"/>
  <c r="H365" i="1"/>
  <c r="G365" i="1"/>
  <c r="H367" i="1"/>
  <c r="G367" i="1"/>
  <c r="H370" i="1"/>
  <c r="G370" i="1"/>
  <c r="H373" i="1"/>
  <c r="G373" i="1"/>
  <c r="H378" i="1"/>
  <c r="G378" i="1"/>
  <c r="H381" i="1"/>
  <c r="G381" i="1"/>
  <c r="H386" i="1"/>
  <c r="G386" i="1"/>
  <c r="H389" i="1"/>
  <c r="G389" i="1"/>
  <c r="H394" i="1"/>
  <c r="G394" i="1"/>
  <c r="H397" i="1"/>
  <c r="G397" i="1"/>
  <c r="H402" i="1"/>
  <c r="G402" i="1"/>
  <c r="H405" i="1"/>
  <c r="G405" i="1"/>
  <c r="H410" i="1"/>
  <c r="G410" i="1"/>
  <c r="H415" i="1"/>
  <c r="G415" i="1"/>
  <c r="H464" i="1"/>
  <c r="G464" i="1"/>
  <c r="H467" i="1"/>
  <c r="G467" i="1"/>
  <c r="H472" i="1"/>
  <c r="G472" i="1"/>
  <c r="H475" i="1"/>
  <c r="G475" i="1"/>
  <c r="H480" i="1"/>
  <c r="G480" i="1"/>
  <c r="H483" i="1"/>
  <c r="G483" i="1"/>
  <c r="H488" i="1"/>
  <c r="G488" i="1"/>
  <c r="H491" i="1"/>
  <c r="G491" i="1"/>
  <c r="G133" i="1"/>
  <c r="H133" i="1"/>
  <c r="H209" i="1"/>
  <c r="G209" i="1"/>
  <c r="G271" i="1"/>
  <c r="H271" i="1"/>
  <c r="H275" i="1"/>
  <c r="G275" i="1"/>
  <c r="G282" i="1"/>
  <c r="H282" i="1"/>
  <c r="G326" i="1"/>
  <c r="H326" i="1"/>
  <c r="G337" i="1"/>
  <c r="H337" i="1"/>
  <c r="G342" i="1"/>
  <c r="H342" i="1"/>
  <c r="H344" i="1"/>
  <c r="G344" i="1"/>
  <c r="H358" i="1"/>
  <c r="G358" i="1"/>
  <c r="H362" i="1"/>
  <c r="G362" i="1"/>
  <c r="H366" i="1"/>
  <c r="G366" i="1"/>
  <c r="H374" i="1"/>
  <c r="G374" i="1"/>
  <c r="H377" i="1"/>
  <c r="G377" i="1"/>
  <c r="H398" i="1"/>
  <c r="G398" i="1"/>
  <c r="H401" i="1"/>
  <c r="G401" i="1"/>
  <c r="H409" i="1"/>
  <c r="G409" i="1"/>
  <c r="H416" i="1"/>
  <c r="G416" i="1"/>
  <c r="H468" i="1"/>
  <c r="G468" i="1"/>
  <c r="H471" i="1"/>
  <c r="G471" i="1"/>
  <c r="H492" i="1"/>
  <c r="G492" i="1"/>
  <c r="H494" i="1"/>
  <c r="G494" i="1"/>
  <c r="H500" i="1"/>
  <c r="G500" i="1"/>
  <c r="H504" i="1"/>
  <c r="G504" i="1"/>
  <c r="H506" i="1"/>
  <c r="G506" i="1"/>
  <c r="H510" i="1"/>
  <c r="G510" i="1"/>
  <c r="H514" i="1"/>
  <c r="G514" i="1"/>
  <c r="H520" i="1"/>
  <c r="G520" i="1"/>
  <c r="H524" i="1"/>
  <c r="G524" i="1"/>
  <c r="H927" i="1"/>
  <c r="G927" i="1"/>
  <c r="H931" i="1"/>
  <c r="G931" i="1"/>
  <c r="H935" i="1"/>
  <c r="G935" i="1"/>
  <c r="H939" i="1"/>
  <c r="G939" i="1"/>
  <c r="H943" i="1"/>
  <c r="G943" i="1"/>
  <c r="H945" i="1"/>
  <c r="G945" i="1"/>
  <c r="H949" i="1"/>
  <c r="G949" i="1"/>
  <c r="H953" i="1"/>
  <c r="G953" i="1"/>
  <c r="H957" i="1"/>
  <c r="G957" i="1"/>
  <c r="H959" i="1"/>
  <c r="G959" i="1"/>
  <c r="H963" i="1"/>
  <c r="G963" i="1"/>
  <c r="H967" i="1"/>
  <c r="G967" i="1"/>
  <c r="H971" i="1"/>
  <c r="G971" i="1"/>
  <c r="H975" i="1"/>
  <c r="G975" i="1"/>
  <c r="H979" i="1"/>
  <c r="G979" i="1"/>
  <c r="H983" i="1"/>
  <c r="G983" i="1"/>
  <c r="H987" i="1"/>
  <c r="G987" i="1"/>
  <c r="H991" i="1"/>
  <c r="G991" i="1"/>
  <c r="H995" i="1"/>
  <c r="G995" i="1"/>
  <c r="H999" i="1"/>
  <c r="G999" i="1"/>
  <c r="H1003" i="1"/>
  <c r="G1003" i="1"/>
  <c r="H1007" i="1"/>
  <c r="G1007" i="1"/>
  <c r="H73" i="1"/>
  <c r="H249" i="1"/>
  <c r="G249" i="1"/>
  <c r="H252" i="1"/>
  <c r="G252" i="1"/>
  <c r="H349" i="1"/>
  <c r="G349" i="1"/>
  <c r="G538" i="1"/>
  <c r="H538" i="1"/>
  <c r="G554" i="1"/>
  <c r="H554" i="1"/>
  <c r="E37" i="9"/>
  <c r="B37" i="9" s="1"/>
  <c r="E45" i="9"/>
  <c r="B45" i="9" s="1"/>
  <c r="E76" i="9"/>
  <c r="B76" i="9" s="1"/>
  <c r="E85" i="9"/>
  <c r="B85" i="9" s="1"/>
  <c r="E89" i="9"/>
  <c r="B89" i="9" s="1"/>
  <c r="E100" i="9"/>
  <c r="B100" i="9" s="1"/>
  <c r="E105" i="9"/>
  <c r="E116" i="9"/>
  <c r="B116" i="9" s="1"/>
  <c r="E121" i="9"/>
  <c r="B121" i="9" s="1"/>
  <c r="E132" i="9"/>
  <c r="B132" i="9" s="1"/>
  <c r="E137" i="9"/>
  <c r="E148" i="9"/>
  <c r="B148" i="9" s="1"/>
  <c r="E153" i="9"/>
  <c r="B153" i="9" s="1"/>
  <c r="E164" i="9"/>
  <c r="B164" i="9" s="1"/>
  <c r="E169" i="9"/>
  <c r="F229" i="9"/>
  <c r="B229" i="9" s="1"/>
  <c r="F233" i="9"/>
  <c r="B233" i="9" s="1"/>
  <c r="F241" i="9"/>
  <c r="B241" i="9" s="1"/>
  <c r="F245" i="9"/>
  <c r="B245" i="9" s="1"/>
  <c r="F249" i="9"/>
  <c r="B249" i="9" s="1"/>
  <c r="B252" i="9"/>
  <c r="F257" i="9"/>
  <c r="B257" i="9" s="1"/>
  <c r="B260" i="9"/>
  <c r="F268" i="9"/>
  <c r="B268" i="9" s="1"/>
  <c r="F282" i="9"/>
  <c r="B282" i="9" s="1"/>
  <c r="B287" i="9"/>
  <c r="F290" i="9"/>
  <c r="G51" i="1"/>
  <c r="H89" i="1"/>
  <c r="H107" i="1"/>
  <c r="H139" i="1"/>
  <c r="G139" i="1"/>
  <c r="H141" i="1"/>
  <c r="G141" i="1"/>
  <c r="H143" i="1"/>
  <c r="G143" i="1"/>
  <c r="H145" i="1"/>
  <c r="G145" i="1"/>
  <c r="H147" i="1"/>
  <c r="G147" i="1"/>
  <c r="G178" i="1"/>
  <c r="H178" i="1"/>
  <c r="H182" i="1"/>
  <c r="G182" i="1"/>
  <c r="H228" i="1"/>
  <c r="H230" i="1"/>
  <c r="H232" i="1"/>
  <c r="H234" i="1"/>
  <c r="H237" i="1"/>
  <c r="H248" i="1"/>
  <c r="G248" i="1"/>
  <c r="H350" i="1"/>
  <c r="G350" i="1"/>
  <c r="G352" i="1"/>
  <c r="H352" i="1"/>
  <c r="G534" i="1"/>
  <c r="H534" i="1"/>
  <c r="G537" i="1"/>
  <c r="H537" i="1"/>
  <c r="G542" i="1"/>
  <c r="H542" i="1"/>
  <c r="G545" i="1"/>
  <c r="H545" i="1"/>
  <c r="G550" i="1"/>
  <c r="H550" i="1"/>
  <c r="G553" i="1"/>
  <c r="H553" i="1"/>
  <c r="G558" i="1"/>
  <c r="H558" i="1"/>
  <c r="G561" i="1"/>
  <c r="H561" i="1"/>
  <c r="H30" i="1"/>
  <c r="H32" i="1"/>
  <c r="G34" i="1"/>
  <c r="H36" i="1"/>
  <c r="H38" i="1"/>
  <c r="G41" i="1"/>
  <c r="H74" i="1"/>
  <c r="H76" i="1"/>
  <c r="H81" i="1"/>
  <c r="H83" i="1"/>
  <c r="H85" i="1"/>
  <c r="H87" i="1"/>
  <c r="G91" i="1"/>
  <c r="G101" i="1"/>
  <c r="H118" i="1"/>
  <c r="H120" i="1"/>
  <c r="H127" i="1"/>
  <c r="H151" i="1"/>
  <c r="H157" i="1"/>
  <c r="H159" i="1"/>
  <c r="H162" i="1"/>
  <c r="G177" i="1"/>
  <c r="G205" i="1"/>
  <c r="G206" i="1"/>
  <c r="H208" i="1"/>
  <c r="H219" i="1"/>
  <c r="H221" i="1"/>
  <c r="H224" i="1"/>
  <c r="G236" i="1"/>
  <c r="H247" i="1"/>
  <c r="H251" i="1"/>
  <c r="G257" i="1"/>
  <c r="H278" i="1"/>
  <c r="G280" i="1"/>
  <c r="G284" i="1"/>
  <c r="G325" i="1"/>
  <c r="G329" i="1"/>
  <c r="G336" i="1"/>
  <c r="G340" i="1"/>
  <c r="H347" i="1"/>
  <c r="G348" i="1"/>
  <c r="H372" i="1"/>
  <c r="H376" i="1"/>
  <c r="H380" i="1"/>
  <c r="H384" i="1"/>
  <c r="H388" i="1"/>
  <c r="H392" i="1"/>
  <c r="H396" i="1"/>
  <c r="H400" i="1"/>
  <c r="H404" i="1"/>
  <c r="H408" i="1"/>
  <c r="H414" i="1"/>
  <c r="H462" i="1"/>
  <c r="H466" i="1"/>
  <c r="H470" i="1"/>
  <c r="H474" i="1"/>
  <c r="H478" i="1"/>
  <c r="H482" i="1"/>
  <c r="H486" i="1"/>
  <c r="H490" i="1"/>
  <c r="H493" i="1"/>
  <c r="G493" i="1"/>
  <c r="H495" i="1"/>
  <c r="G495" i="1"/>
  <c r="H497" i="1"/>
  <c r="G497" i="1"/>
  <c r="H499" i="1"/>
  <c r="G499" i="1"/>
  <c r="H501" i="1"/>
  <c r="G501" i="1"/>
  <c r="H503" i="1"/>
  <c r="G503" i="1"/>
  <c r="H505" i="1"/>
  <c r="G505" i="1"/>
  <c r="H507" i="1"/>
  <c r="G507" i="1"/>
  <c r="H509" i="1"/>
  <c r="G509" i="1"/>
  <c r="H511" i="1"/>
  <c r="G511" i="1"/>
  <c r="H513" i="1"/>
  <c r="G513" i="1"/>
  <c r="H515" i="1"/>
  <c r="G515" i="1"/>
  <c r="H517" i="1"/>
  <c r="G517" i="1"/>
  <c r="H519" i="1"/>
  <c r="G519" i="1"/>
  <c r="H521" i="1"/>
  <c r="G521" i="1"/>
  <c r="H523" i="1"/>
  <c r="G523" i="1"/>
  <c r="H525" i="1"/>
  <c r="G525" i="1"/>
  <c r="H527" i="1"/>
  <c r="G527" i="1"/>
  <c r="G173" i="1"/>
  <c r="H203" i="1"/>
  <c r="H207" i="1"/>
  <c r="H239" i="1"/>
  <c r="H250" i="1"/>
  <c r="G256" i="1"/>
  <c r="G272" i="1"/>
  <c r="H277" i="1"/>
  <c r="G283" i="1"/>
  <c r="G292" i="1"/>
  <c r="G324" i="1"/>
  <c r="H328" i="1"/>
  <c r="G339" i="1"/>
  <c r="H343" i="1"/>
  <c r="H346" i="1"/>
  <c r="H371" i="1"/>
  <c r="H375" i="1"/>
  <c r="H379" i="1"/>
  <c r="H383" i="1"/>
  <c r="H387" i="1"/>
  <c r="H391" i="1"/>
  <c r="H395" i="1"/>
  <c r="H399" i="1"/>
  <c r="H403" i="1"/>
  <c r="H407" i="1"/>
  <c r="H411" i="1"/>
  <c r="H461" i="1"/>
  <c r="H465" i="1"/>
  <c r="H469" i="1"/>
  <c r="H473" i="1"/>
  <c r="H477" i="1"/>
  <c r="H481" i="1"/>
  <c r="H489" i="1"/>
  <c r="H567" i="1"/>
  <c r="G567" i="1"/>
  <c r="H570" i="1"/>
  <c r="G570" i="1"/>
  <c r="H575" i="1"/>
  <c r="G575" i="1"/>
  <c r="G580" i="1"/>
  <c r="H580" i="1"/>
  <c r="G585" i="1"/>
  <c r="H585" i="1"/>
  <c r="G588" i="1"/>
  <c r="H588" i="1"/>
  <c r="G760" i="1"/>
  <c r="H760" i="1"/>
  <c r="G763" i="1"/>
  <c r="H763" i="1"/>
  <c r="G768" i="1"/>
  <c r="H768" i="1"/>
  <c r="G771" i="1"/>
  <c r="H771" i="1"/>
  <c r="G776" i="1"/>
  <c r="H776" i="1"/>
  <c r="G779" i="1"/>
  <c r="H779" i="1"/>
  <c r="G784" i="1"/>
  <c r="H784" i="1"/>
  <c r="G787" i="1"/>
  <c r="H787" i="1"/>
  <c r="G792" i="1"/>
  <c r="H792" i="1"/>
  <c r="G795" i="1"/>
  <c r="H795" i="1"/>
  <c r="G800" i="1"/>
  <c r="H800" i="1"/>
  <c r="G803" i="1"/>
  <c r="H803" i="1"/>
  <c r="G808" i="1"/>
  <c r="H808" i="1"/>
  <c r="G811" i="1"/>
  <c r="H811" i="1"/>
  <c r="G816" i="1"/>
  <c r="H816" i="1"/>
  <c r="G819" i="1"/>
  <c r="H819" i="1"/>
  <c r="G824" i="1"/>
  <c r="H824" i="1"/>
  <c r="G827" i="1"/>
  <c r="H827" i="1"/>
  <c r="G832" i="1"/>
  <c r="H832" i="1"/>
  <c r="G835" i="1"/>
  <c r="H835" i="1"/>
  <c r="G840" i="1"/>
  <c r="H840" i="1"/>
  <c r="G843" i="1"/>
  <c r="H843" i="1"/>
  <c r="G848" i="1"/>
  <c r="H848" i="1"/>
  <c r="G851" i="1"/>
  <c r="H851" i="1"/>
  <c r="G856" i="1"/>
  <c r="H856" i="1"/>
  <c r="G859" i="1"/>
  <c r="H859" i="1"/>
  <c r="G864" i="1"/>
  <c r="H864" i="1"/>
  <c r="G867" i="1"/>
  <c r="H867" i="1"/>
  <c r="G872" i="1"/>
  <c r="H872" i="1"/>
  <c r="G875" i="1"/>
  <c r="H875" i="1"/>
  <c r="G880" i="1"/>
  <c r="H880" i="1"/>
  <c r="G883" i="1"/>
  <c r="H883" i="1"/>
  <c r="G888" i="1"/>
  <c r="H888" i="1"/>
  <c r="G891" i="1"/>
  <c r="H891" i="1"/>
  <c r="G896" i="1"/>
  <c r="H896" i="1"/>
  <c r="G899" i="1"/>
  <c r="H899" i="1"/>
  <c r="G904" i="1"/>
  <c r="H904" i="1"/>
  <c r="G907" i="1"/>
  <c r="H907" i="1"/>
  <c r="G912" i="1"/>
  <c r="H912" i="1"/>
  <c r="G915" i="1"/>
  <c r="H915" i="1"/>
  <c r="G920" i="1"/>
  <c r="H920" i="1"/>
  <c r="G923" i="1"/>
  <c r="H923" i="1"/>
  <c r="G926" i="1"/>
  <c r="H926" i="1"/>
  <c r="H117" i="1"/>
  <c r="G119" i="1"/>
  <c r="H126" i="1"/>
  <c r="G128" i="1"/>
  <c r="H153" i="1"/>
  <c r="H155" i="1"/>
  <c r="G168" i="1"/>
  <c r="G172" i="1"/>
  <c r="G176" i="1"/>
  <c r="H183" i="1"/>
  <c r="H187" i="1"/>
  <c r="H189" i="1"/>
  <c r="H193" i="1"/>
  <c r="H195" i="1"/>
  <c r="G197" i="1"/>
  <c r="G202" i="1"/>
  <c r="H227" i="1"/>
  <c r="H229" i="1"/>
  <c r="H231" i="1"/>
  <c r="H233" i="1"/>
  <c r="G235" i="1"/>
  <c r="G242" i="1"/>
  <c r="H265" i="1"/>
  <c r="H268" i="1"/>
  <c r="H289" i="1"/>
  <c r="G305" i="1"/>
  <c r="H309" i="1"/>
  <c r="H311" i="1"/>
  <c r="H313" i="1"/>
  <c r="H315" i="1"/>
  <c r="H318" i="1"/>
  <c r="H320" i="1"/>
  <c r="G322" i="1"/>
  <c r="G335" i="1"/>
  <c r="H568" i="1"/>
  <c r="H572" i="1"/>
  <c r="H576" i="1"/>
  <c r="G582" i="1"/>
  <c r="G586" i="1"/>
  <c r="G590" i="1"/>
  <c r="H928" i="1"/>
  <c r="G928" i="1"/>
  <c r="H930" i="1"/>
  <c r="G930" i="1"/>
  <c r="H932" i="1"/>
  <c r="G932" i="1"/>
  <c r="H934" i="1"/>
  <c r="G934" i="1"/>
  <c r="H936" i="1"/>
  <c r="G936" i="1"/>
  <c r="H938" i="1"/>
  <c r="G938" i="1"/>
  <c r="H940" i="1"/>
  <c r="G940" i="1"/>
  <c r="H942" i="1"/>
  <c r="G942" i="1"/>
  <c r="H944" i="1"/>
  <c r="G944" i="1"/>
  <c r="H946" i="1"/>
  <c r="G946" i="1"/>
  <c r="H948" i="1"/>
  <c r="G948" i="1"/>
  <c r="H950" i="1"/>
  <c r="G950" i="1"/>
  <c r="H952" i="1"/>
  <c r="G952" i="1"/>
  <c r="H954" i="1"/>
  <c r="G954" i="1"/>
  <c r="H956" i="1"/>
  <c r="G956" i="1"/>
  <c r="H958" i="1"/>
  <c r="G958" i="1"/>
  <c r="H960" i="1"/>
  <c r="G960" i="1"/>
  <c r="H962" i="1"/>
  <c r="G962" i="1"/>
  <c r="H964" i="1"/>
  <c r="G964" i="1"/>
  <c r="H966" i="1"/>
  <c r="G966" i="1"/>
  <c r="H968" i="1"/>
  <c r="G968" i="1"/>
  <c r="H970" i="1"/>
  <c r="G970" i="1"/>
  <c r="H972" i="1"/>
  <c r="G972" i="1"/>
  <c r="H974" i="1"/>
  <c r="G974" i="1"/>
  <c r="H976" i="1"/>
  <c r="G976" i="1"/>
  <c r="H978" i="1"/>
  <c r="G978" i="1"/>
  <c r="H980" i="1"/>
  <c r="G980" i="1"/>
  <c r="H982" i="1"/>
  <c r="G982" i="1"/>
  <c r="H984" i="1"/>
  <c r="G984" i="1"/>
  <c r="H986" i="1"/>
  <c r="G986" i="1"/>
  <c r="H988" i="1"/>
  <c r="G988" i="1"/>
  <c r="H990" i="1"/>
  <c r="G990" i="1"/>
  <c r="H992" i="1"/>
  <c r="G992" i="1"/>
  <c r="H994" i="1"/>
  <c r="G994" i="1"/>
  <c r="H996" i="1"/>
  <c r="G996" i="1"/>
  <c r="H998" i="1"/>
  <c r="G998" i="1"/>
  <c r="H1000" i="1"/>
  <c r="G1000" i="1"/>
  <c r="H1002" i="1"/>
  <c r="G1002" i="1"/>
  <c r="H1004" i="1"/>
  <c r="G1004" i="1"/>
  <c r="H1006" i="1"/>
  <c r="G1006" i="1"/>
  <c r="H1008" i="1"/>
  <c r="G1008" i="1"/>
  <c r="H1010" i="1"/>
  <c r="G1010" i="1"/>
  <c r="H116" i="1"/>
  <c r="E361" i="4"/>
  <c r="D356" i="1" s="1"/>
  <c r="G166" i="1"/>
  <c r="H353" i="1"/>
  <c r="G353" i="1"/>
  <c r="E321" i="4"/>
  <c r="D316" i="1" s="1"/>
  <c r="G317" i="1"/>
  <c r="G318" i="1"/>
  <c r="G319" i="1"/>
  <c r="G320" i="1"/>
  <c r="G321" i="1"/>
  <c r="G311" i="1"/>
  <c r="G312" i="1"/>
  <c r="G313" i="1"/>
  <c r="G314" i="1"/>
  <c r="G315" i="1"/>
  <c r="G309" i="1"/>
  <c r="G310" i="1"/>
  <c r="H305" i="1"/>
  <c r="H308" i="1"/>
  <c r="E309" i="4"/>
  <c r="G422" i="1"/>
  <c r="D421" i="1"/>
  <c r="G273" i="1"/>
  <c r="G293" i="1"/>
  <c r="H293" i="1"/>
  <c r="G285" i="1"/>
  <c r="E84" i="9"/>
  <c r="B84" i="9" s="1"/>
  <c r="H279" i="1"/>
  <c r="G279" i="1"/>
  <c r="E273" i="4"/>
  <c r="D269" i="1" s="1"/>
  <c r="H274" i="1"/>
  <c r="G274" i="1"/>
  <c r="F278" i="4"/>
  <c r="F274" i="4"/>
  <c r="B247" i="9"/>
  <c r="D270" i="1"/>
  <c r="G268" i="1"/>
  <c r="E262" i="4"/>
  <c r="F262" i="4" s="1"/>
  <c r="G265" i="1"/>
  <c r="G267" i="1"/>
  <c r="E81" i="9"/>
  <c r="B81" i="9" s="1"/>
  <c r="D258" i="1"/>
  <c r="H253" i="1"/>
  <c r="G253" i="1"/>
  <c r="H246" i="1"/>
  <c r="G246" i="1"/>
  <c r="F250" i="4"/>
  <c r="H242" i="1"/>
  <c r="G238" i="1"/>
  <c r="H238" i="1"/>
  <c r="E73" i="9"/>
  <c r="B73" i="9" s="1"/>
  <c r="E230" i="4"/>
  <c r="D226" i="1" s="1"/>
  <c r="H226" i="1" s="1"/>
  <c r="E72" i="9"/>
  <c r="B72" i="9" s="1"/>
  <c r="G233" i="1"/>
  <c r="G234" i="1"/>
  <c r="G232" i="1"/>
  <c r="G230" i="1"/>
  <c r="G231" i="1"/>
  <c r="G229" i="1"/>
  <c r="G227" i="1"/>
  <c r="G228" i="1"/>
  <c r="G225" i="1"/>
  <c r="G224" i="1"/>
  <c r="G221" i="1"/>
  <c r="G223" i="1"/>
  <c r="G220" i="1"/>
  <c r="G218" i="1"/>
  <c r="G219" i="1"/>
  <c r="F246" i="9"/>
  <c r="B246" i="9" s="1"/>
  <c r="G204" i="1"/>
  <c r="H204" i="1"/>
  <c r="G199" i="1"/>
  <c r="E60" i="9"/>
  <c r="B60" i="9" s="1"/>
  <c r="G196" i="1"/>
  <c r="G195" i="1"/>
  <c r="E57" i="9"/>
  <c r="B57" i="9" s="1"/>
  <c r="E56" i="9"/>
  <c r="B56" i="9" s="1"/>
  <c r="G194" i="1"/>
  <c r="G193" i="1"/>
  <c r="H190" i="1"/>
  <c r="G190" i="1"/>
  <c r="G191" i="1"/>
  <c r="F194" i="4"/>
  <c r="G189" i="1"/>
  <c r="G188" i="1"/>
  <c r="G185" i="1"/>
  <c r="H185" i="1"/>
  <c r="G187" i="1"/>
  <c r="G184" i="1"/>
  <c r="G183" i="1"/>
  <c r="E52" i="9"/>
  <c r="B52" i="9" s="1"/>
  <c r="H174" i="1"/>
  <c r="G174" i="1"/>
  <c r="G180" i="1"/>
  <c r="H166" i="1"/>
  <c r="E164" i="4"/>
  <c r="D160" i="1" s="1"/>
  <c r="G164" i="1"/>
  <c r="G161" i="1"/>
  <c r="G162" i="1"/>
  <c r="G159" i="1"/>
  <c r="D156" i="1"/>
  <c r="H156" i="1" s="1"/>
  <c r="G158" i="1"/>
  <c r="G156" i="1"/>
  <c r="G157" i="1"/>
  <c r="E48" i="9"/>
  <c r="B48" i="9" s="1"/>
  <c r="G155" i="1"/>
  <c r="G154" i="1"/>
  <c r="G153" i="1"/>
  <c r="G150" i="1"/>
  <c r="H150" i="1"/>
  <c r="G152" i="1"/>
  <c r="D108" i="1"/>
  <c r="H108" i="1" s="1"/>
  <c r="G15" i="1"/>
  <c r="D137" i="1"/>
  <c r="D131" i="1"/>
  <c r="H131" i="1" s="1"/>
  <c r="G220" i="9"/>
  <c r="E220" i="9" s="1"/>
  <c r="B220" i="9" s="1"/>
  <c r="G131" i="1"/>
  <c r="G132" i="1"/>
  <c r="G129" i="1"/>
  <c r="G127" i="1"/>
  <c r="H125" i="1"/>
  <c r="G125" i="1"/>
  <c r="G126" i="1"/>
  <c r="G124" i="1"/>
  <c r="G122" i="1"/>
  <c r="G123" i="1"/>
  <c r="G120" i="1"/>
  <c r="H119" i="1"/>
  <c r="G118" i="1"/>
  <c r="G117" i="1"/>
  <c r="G116" i="1"/>
  <c r="F120" i="4"/>
  <c r="G115" i="1"/>
  <c r="E106" i="4"/>
  <c r="D102" i="1" s="1"/>
  <c r="G114" i="1"/>
  <c r="H113" i="1"/>
  <c r="F236" i="9"/>
  <c r="B236" i="9" s="1"/>
  <c r="G112" i="1"/>
  <c r="G111" i="1"/>
  <c r="H110" i="1"/>
  <c r="D103" i="1"/>
  <c r="F107" i="4"/>
  <c r="H94" i="1"/>
  <c r="E43" i="9"/>
  <c r="B43" i="9" s="1"/>
  <c r="F234" i="9"/>
  <c r="B234" i="9" s="1"/>
  <c r="G87" i="1"/>
  <c r="G88" i="1"/>
  <c r="G86" i="1"/>
  <c r="E40" i="9"/>
  <c r="B40" i="9" s="1"/>
  <c r="G85" i="1"/>
  <c r="G84" i="1"/>
  <c r="G83" i="1"/>
  <c r="G82" i="1"/>
  <c r="G81" i="1"/>
  <c r="G79" i="1"/>
  <c r="G80" i="1"/>
  <c r="G53" i="1"/>
  <c r="G77" i="1"/>
  <c r="G76" i="1"/>
  <c r="G75" i="1"/>
  <c r="G73" i="1"/>
  <c r="G74" i="1"/>
  <c r="G72" i="1"/>
  <c r="G70" i="1"/>
  <c r="G71" i="1"/>
  <c r="H69" i="1"/>
  <c r="G67" i="1"/>
  <c r="G68" i="1"/>
  <c r="G66" i="1"/>
  <c r="H64" i="1"/>
  <c r="H65" i="1"/>
  <c r="G63" i="1"/>
  <c r="G62" i="1"/>
  <c r="G60" i="1"/>
  <c r="H61" i="1"/>
  <c r="F64" i="4"/>
  <c r="H59" i="1"/>
  <c r="G57" i="1"/>
  <c r="H58" i="1"/>
  <c r="G56" i="1"/>
  <c r="D54" i="1"/>
  <c r="H49" i="1"/>
  <c r="G49" i="1"/>
  <c r="E49" i="4"/>
  <c r="D45" i="1" s="1"/>
  <c r="H40" i="1"/>
  <c r="G38" i="1"/>
  <c r="G37" i="1"/>
  <c r="G35" i="1"/>
  <c r="G36" i="1"/>
  <c r="H34" i="1"/>
  <c r="G32" i="1"/>
  <c r="G33" i="1"/>
  <c r="G31" i="1"/>
  <c r="G30" i="1"/>
  <c r="G29" i="1"/>
  <c r="G28" i="1"/>
  <c r="G27" i="1"/>
  <c r="H25" i="1"/>
  <c r="G25" i="1"/>
  <c r="F29" i="4"/>
  <c r="E28" i="9"/>
  <c r="B28" i="9" s="1"/>
  <c r="G192" i="9"/>
  <c r="E192" i="9" s="1"/>
  <c r="B192" i="9" s="1"/>
  <c r="G216" i="9"/>
  <c r="E216" i="9" s="1"/>
  <c r="B216" i="9" s="1"/>
  <c r="G224" i="9"/>
  <c r="E224" i="9" s="1"/>
  <c r="B224" i="9" s="1"/>
  <c r="D19" i="1"/>
  <c r="E27" i="9"/>
  <c r="B27" i="9" s="1"/>
  <c r="G208" i="9"/>
  <c r="E208" i="9" s="1"/>
  <c r="B208" i="9" s="1"/>
  <c r="G212" i="9"/>
  <c r="E212" i="9" s="1"/>
  <c r="B212" i="9" s="1"/>
  <c r="D13" i="1"/>
  <c r="E7" i="4"/>
  <c r="D3" i="1" s="1"/>
  <c r="H4" i="1"/>
  <c r="G183" i="9"/>
  <c r="E183" i="9" s="1"/>
  <c r="B183" i="9" s="1"/>
  <c r="G187" i="9"/>
  <c r="E187" i="9" s="1"/>
  <c r="B187" i="9" s="1"/>
  <c r="G191" i="9"/>
  <c r="E191" i="9" s="1"/>
  <c r="B191" i="9" s="1"/>
  <c r="G195" i="9"/>
  <c r="E195" i="9" s="1"/>
  <c r="B195" i="9" s="1"/>
  <c r="G199" i="9"/>
  <c r="E199" i="9" s="1"/>
  <c r="B199" i="9" s="1"/>
  <c r="H1559" i="1"/>
  <c r="G1559" i="1"/>
  <c r="J1559" i="1"/>
  <c r="H1551" i="1"/>
  <c r="G1551" i="1"/>
  <c r="I1551" i="1" s="1"/>
  <c r="J1551" i="1"/>
  <c r="G1576" i="1"/>
  <c r="H1576" i="1"/>
  <c r="H1586" i="1"/>
  <c r="G1586" i="1"/>
  <c r="H1606" i="1"/>
  <c r="G1606" i="1"/>
  <c r="H1625" i="1"/>
  <c r="G1625" i="1"/>
  <c r="H1647" i="1"/>
  <c r="G1647" i="1"/>
  <c r="H1663" i="1"/>
  <c r="G1663" i="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H309" i="9"/>
  <c r="H308" i="9"/>
  <c r="G180" i="9"/>
  <c r="E180" i="9" s="1"/>
  <c r="B180" i="9" s="1"/>
  <c r="H179" i="9"/>
  <c r="G309" i="9"/>
  <c r="E309" i="9" s="1"/>
  <c r="B309" i="9" s="1"/>
  <c r="G308" i="9"/>
  <c r="E308" i="9" s="1"/>
  <c r="B308" i="9" s="1"/>
  <c r="G179" i="9"/>
  <c r="G178" i="9"/>
  <c r="E178" i="9" s="1"/>
  <c r="B178" i="9" s="1"/>
  <c r="G177" i="9"/>
  <c r="E177" i="9" s="1"/>
  <c r="B177" i="9" s="1"/>
  <c r="G176" i="9"/>
  <c r="E176" i="9" s="1"/>
  <c r="B176" i="9" s="1"/>
  <c r="G175" i="9"/>
  <c r="E175" i="9" s="1"/>
  <c r="B175" i="9" s="1"/>
  <c r="G174" i="9"/>
  <c r="E174" i="9" s="1"/>
  <c r="B174" i="9" s="1"/>
  <c r="G302" i="9"/>
  <c r="E302" i="9" s="1"/>
  <c r="B302" i="9" s="1"/>
  <c r="G301" i="9"/>
  <c r="E301" i="9" s="1"/>
  <c r="B301" i="9" s="1"/>
  <c r="G300" i="9"/>
  <c r="E300" i="9" s="1"/>
  <c r="B300" i="9" s="1"/>
  <c r="I10" i="9"/>
  <c r="G182" i="9"/>
  <c r="E182" i="9" s="1"/>
  <c r="B182" i="9" s="1"/>
  <c r="G186" i="9"/>
  <c r="E186" i="9" s="1"/>
  <c r="B186" i="9" s="1"/>
  <c r="G190" i="9"/>
  <c r="E190" i="9" s="1"/>
  <c r="B190" i="9" s="1"/>
  <c r="G194" i="9"/>
  <c r="E194" i="9" s="1"/>
  <c r="B194" i="9" s="1"/>
  <c r="G198" i="9"/>
  <c r="E198" i="9" s="1"/>
  <c r="B198" i="9" s="1"/>
  <c r="L207" i="9"/>
  <c r="F207" i="9" s="1"/>
  <c r="G209" i="9"/>
  <c r="E209" i="9" s="1"/>
  <c r="B209" i="9" s="1"/>
  <c r="G211" i="9"/>
  <c r="E211" i="9" s="1"/>
  <c r="B211" i="9" s="1"/>
  <c r="G213" i="9"/>
  <c r="E213" i="9" s="1"/>
  <c r="B213" i="9" s="1"/>
  <c r="G215" i="9"/>
  <c r="E215" i="9" s="1"/>
  <c r="B215" i="9" s="1"/>
  <c r="G217" i="9"/>
  <c r="E217" i="9" s="1"/>
  <c r="B217" i="9" s="1"/>
  <c r="G219" i="9"/>
  <c r="E219" i="9" s="1"/>
  <c r="B219" i="9" s="1"/>
  <c r="G221" i="9"/>
  <c r="E221" i="9" s="1"/>
  <c r="B221" i="9" s="1"/>
  <c r="G223" i="9"/>
  <c r="E223" i="9" s="1"/>
  <c r="B223" i="9" s="1"/>
  <c r="G225" i="9"/>
  <c r="E225" i="9" s="1"/>
  <c r="B225" i="9" s="1"/>
  <c r="G227" i="9"/>
  <c r="E227" i="9" s="1"/>
  <c r="B227" i="9" s="1"/>
  <c r="H1547" i="1"/>
  <c r="G1547" i="1"/>
  <c r="I1547" i="1" s="1"/>
  <c r="J1547" i="1"/>
  <c r="F228" i="9"/>
  <c r="B228" i="9" s="1"/>
  <c r="G1572" i="1"/>
  <c r="J1572" i="1"/>
  <c r="H1572" i="1"/>
  <c r="G1574" i="1"/>
  <c r="I1574" i="1" s="1"/>
  <c r="J1574" i="1"/>
  <c r="H1574" i="1"/>
  <c r="H1655" i="1"/>
  <c r="G1655" i="1"/>
  <c r="H1671" i="1"/>
  <c r="G1671" i="1"/>
  <c r="H1679" i="1"/>
  <c r="G1679" i="1"/>
  <c r="E296" i="9"/>
  <c r="B296" i="9" s="1"/>
  <c r="B53" i="9"/>
  <c r="B61" i="9"/>
  <c r="B65" i="9"/>
  <c r="B69" i="9"/>
  <c r="B97" i="9"/>
  <c r="B101" i="9"/>
  <c r="B105" i="9"/>
  <c r="B109" i="9"/>
  <c r="B113" i="9"/>
  <c r="B129" i="9"/>
  <c r="B137" i="9"/>
  <c r="B141" i="9"/>
  <c r="B145" i="9"/>
  <c r="B157" i="9"/>
  <c r="B161" i="9"/>
  <c r="B165" i="9"/>
  <c r="B169" i="9"/>
  <c r="G181" i="9"/>
  <c r="E181" i="9" s="1"/>
  <c r="B181" i="9" s="1"/>
  <c r="G185" i="9"/>
  <c r="E185" i="9" s="1"/>
  <c r="B185" i="9" s="1"/>
  <c r="G189" i="9"/>
  <c r="E189" i="9" s="1"/>
  <c r="B189" i="9" s="1"/>
  <c r="G193" i="9"/>
  <c r="E193" i="9" s="1"/>
  <c r="B193" i="9" s="1"/>
  <c r="G197" i="9"/>
  <c r="E197" i="9" s="1"/>
  <c r="B197" i="9" s="1"/>
  <c r="B244" i="9"/>
  <c r="F265" i="9"/>
  <c r="B265" i="9" s="1"/>
  <c r="B305" i="9"/>
  <c r="H1545" i="1"/>
  <c r="G1545" i="1"/>
  <c r="J1545" i="1"/>
  <c r="B258" i="9"/>
  <c r="B266" i="9"/>
  <c r="B274" i="9"/>
  <c r="B290" i="9"/>
  <c r="H1543" i="1"/>
  <c r="G1543" i="1"/>
  <c r="J1543" i="1"/>
  <c r="H1622" i="1"/>
  <c r="G1622" i="1"/>
  <c r="H1641" i="1"/>
  <c r="G1641" i="1"/>
  <c r="F232" i="9"/>
  <c r="B232" i="9" s="1"/>
  <c r="F240" i="9"/>
  <c r="B240" i="9" s="1"/>
  <c r="F248" i="9"/>
  <c r="B248" i="9" s="1"/>
  <c r="F256" i="9"/>
  <c r="B256" i="9" s="1"/>
  <c r="F264" i="9"/>
  <c r="B264" i="9" s="1"/>
  <c r="F272" i="9"/>
  <c r="B272" i="9" s="1"/>
  <c r="F280" i="9"/>
  <c r="B280" i="9" s="1"/>
  <c r="F288" i="9"/>
  <c r="B288" i="9" s="1"/>
  <c r="E317" i="9"/>
  <c r="B317" i="9" s="1"/>
  <c r="E325" i="9"/>
  <c r="B325" i="9" s="1"/>
  <c r="H1541" i="1"/>
  <c r="G1541" i="1"/>
  <c r="I1541" i="1" s="1"/>
  <c r="J1541" i="1"/>
  <c r="I1548" i="1"/>
  <c r="H1549" i="1"/>
  <c r="G1549" i="1"/>
  <c r="I1549" i="1" s="1"/>
  <c r="I1552" i="1"/>
  <c r="H1553" i="1"/>
  <c r="G1553" i="1"/>
  <c r="I1556" i="1"/>
  <c r="H1557" i="1"/>
  <c r="G1557" i="1"/>
  <c r="I1560" i="1"/>
  <c r="H1561" i="1"/>
  <c r="G1561" i="1"/>
  <c r="J1578" i="1"/>
  <c r="G1578" i="1"/>
  <c r="H1593" i="1"/>
  <c r="G1593" i="1"/>
  <c r="H1638" i="1"/>
  <c r="G1638" i="1"/>
  <c r="B230" i="9"/>
  <c r="B254" i="9"/>
  <c r="B262" i="9"/>
  <c r="B270" i="9"/>
  <c r="B278" i="9"/>
  <c r="B286" i="9"/>
  <c r="J1549" i="1"/>
  <c r="J1553" i="1"/>
  <c r="J1557" i="1"/>
  <c r="H1580" i="1"/>
  <c r="J1580" i="1"/>
  <c r="G1580" i="1"/>
  <c r="I1580" i="1" s="1"/>
  <c r="H1590" i="1"/>
  <c r="G1590" i="1"/>
  <c r="H1609" i="1"/>
  <c r="G1609" i="1"/>
  <c r="J1563" i="1"/>
  <c r="H1597" i="1"/>
  <c r="G1597" i="1"/>
  <c r="H1613" i="1"/>
  <c r="G1613" i="1"/>
  <c r="H1629" i="1"/>
  <c r="G1629" i="1"/>
  <c r="G1645" i="1"/>
  <c r="H1645" i="1"/>
  <c r="G1653" i="1"/>
  <c r="H1653" i="1"/>
  <c r="G1661" i="1"/>
  <c r="H1661" i="1"/>
  <c r="G1669" i="1"/>
  <c r="H1669" i="1"/>
  <c r="G1677" i="1"/>
  <c r="H1677" i="1"/>
  <c r="G1685" i="1"/>
  <c r="H1685" i="1"/>
  <c r="D273" i="4"/>
  <c r="F374" i="4"/>
  <c r="D373" i="4"/>
  <c r="F431" i="4"/>
  <c r="J1548" i="1"/>
  <c r="J1550" i="1"/>
  <c r="J1552" i="1"/>
  <c r="J1556" i="1"/>
  <c r="J1558" i="1"/>
  <c r="J1560" i="1"/>
  <c r="G1564" i="1"/>
  <c r="I1564" i="1" s="1"/>
  <c r="J1564" i="1"/>
  <c r="G1566" i="1"/>
  <c r="I1566" i="1" s="1"/>
  <c r="J1566" i="1"/>
  <c r="G1568" i="1"/>
  <c r="I1568" i="1" s="1"/>
  <c r="J1568" i="1"/>
  <c r="G1573" i="1"/>
  <c r="I1573" i="1" s="1"/>
  <c r="G1575" i="1"/>
  <c r="I1575" i="1" s="1"/>
  <c r="G1594" i="1"/>
  <c r="H1601" i="1"/>
  <c r="G1601" i="1"/>
  <c r="G1610" i="1"/>
  <c r="H1617" i="1"/>
  <c r="G1617" i="1"/>
  <c r="G1626" i="1"/>
  <c r="H1633" i="1"/>
  <c r="G1633" i="1"/>
  <c r="G1642" i="1"/>
  <c r="H1650" i="1"/>
  <c r="G1650" i="1"/>
  <c r="H1658" i="1"/>
  <c r="G1658" i="1"/>
  <c r="H1666" i="1"/>
  <c r="G1666" i="1"/>
  <c r="H1674" i="1"/>
  <c r="G1674" i="1"/>
  <c r="H1682" i="1"/>
  <c r="G1682" i="1"/>
  <c r="E153" i="4"/>
  <c r="F153" i="4" s="1"/>
  <c r="F154" i="4"/>
  <c r="E647" i="4"/>
  <c r="D641" i="1" s="1"/>
  <c r="F7" i="5"/>
  <c r="H22" i="3"/>
  <c r="D1254" i="1"/>
  <c r="H1571" i="1"/>
  <c r="G1577" i="1"/>
  <c r="I1577" i="1" s="1"/>
  <c r="J1577" i="1"/>
  <c r="H1578" i="1"/>
  <c r="G1579" i="1"/>
  <c r="I1579" i="1" s="1"/>
  <c r="J1579" i="1"/>
  <c r="H1581" i="1"/>
  <c r="G1581" i="1"/>
  <c r="H1585" i="1"/>
  <c r="G1585" i="1"/>
  <c r="H1589" i="1"/>
  <c r="G1589" i="1"/>
  <c r="G1598" i="1"/>
  <c r="H1605" i="1"/>
  <c r="G1605" i="1"/>
  <c r="G1614" i="1"/>
  <c r="H1621" i="1"/>
  <c r="G1621" i="1"/>
  <c r="G1630" i="1"/>
  <c r="H1637" i="1"/>
  <c r="G1637" i="1"/>
  <c r="F8" i="4"/>
  <c r="F53" i="4"/>
  <c r="D49" i="4"/>
  <c r="E125" i="4"/>
  <c r="D121" i="1" s="1"/>
  <c r="F141" i="4"/>
  <c r="D140" i="4"/>
  <c r="F83" i="4"/>
  <c r="D106" i="4"/>
  <c r="D164" i="4"/>
  <c r="F222" i="4"/>
  <c r="D221" i="4"/>
  <c r="F289" i="4"/>
  <c r="F572" i="4"/>
  <c r="D571" i="4"/>
  <c r="D254" i="5"/>
  <c r="F259" i="5"/>
  <c r="F115" i="6"/>
  <c r="D114" i="6"/>
  <c r="E82" i="4"/>
  <c r="D78" i="1" s="1"/>
  <c r="D321" i="4"/>
  <c r="F70" i="5"/>
  <c r="F177" i="5"/>
  <c r="D176" i="5"/>
  <c r="F296" i="5"/>
  <c r="D295" i="5"/>
  <c r="F44" i="4"/>
  <c r="D43" i="4"/>
  <c r="F129" i="4"/>
  <c r="F208" i="4"/>
  <c r="D202" i="4"/>
  <c r="F426" i="4"/>
  <c r="D647" i="4"/>
  <c r="F585" i="4"/>
  <c r="D584" i="4"/>
  <c r="F609" i="4"/>
  <c r="D597" i="4"/>
  <c r="F630" i="4"/>
  <c r="D629" i="4"/>
  <c r="E69" i="5"/>
  <c r="E175" i="5"/>
  <c r="D1179" i="1" s="1"/>
  <c r="D218" i="5"/>
  <c r="F36" i="6"/>
  <c r="D35" i="6"/>
  <c r="D309" i="4"/>
  <c r="F314" i="4"/>
  <c r="F398" i="4"/>
  <c r="F412" i="4"/>
  <c r="D648" i="4"/>
  <c r="E536" i="4"/>
  <c r="E571" i="4"/>
  <c r="D565" i="1" s="1"/>
  <c r="E629" i="4"/>
  <c r="D623" i="1" s="1"/>
  <c r="E141" i="6"/>
  <c r="D5" i="6"/>
  <c r="F10" i="6"/>
  <c r="F322" i="4"/>
  <c r="E466" i="4"/>
  <c r="D460" i="1" s="1"/>
  <c r="F89" i="5"/>
  <c r="D88" i="5"/>
  <c r="D69" i="5" s="1"/>
  <c r="D147" i="5"/>
  <c r="F150" i="5"/>
  <c r="D89" i="6"/>
  <c r="F94" i="6"/>
  <c r="C1582" i="1" l="1"/>
  <c r="H1582" i="1" s="1"/>
  <c r="G342" i="9"/>
  <c r="E342" i="9" s="1"/>
  <c r="B342" i="9" s="1"/>
  <c r="H19" i="9"/>
  <c r="E19" i="9" s="1"/>
  <c r="B19" i="9" s="1"/>
  <c r="C1620" i="1"/>
  <c r="H11" i="3" s="1"/>
  <c r="N3" i="9" s="1"/>
  <c r="K1480" i="9"/>
  <c r="G343" i="9"/>
  <c r="E343" i="9" s="1"/>
  <c r="B343" i="9" s="1"/>
  <c r="G1584" i="1"/>
  <c r="H1584" i="1"/>
  <c r="G1582" i="1"/>
  <c r="F536" i="4"/>
  <c r="F134" i="4"/>
  <c r="C130" i="1"/>
  <c r="G425" i="1"/>
  <c r="H425" i="1"/>
  <c r="H592" i="1"/>
  <c r="G592" i="1"/>
  <c r="F522" i="4"/>
  <c r="C516" i="1"/>
  <c r="E360" i="4"/>
  <c r="D355" i="1" s="1"/>
  <c r="D430" i="4"/>
  <c r="G3" i="1"/>
  <c r="F491" i="4"/>
  <c r="C485" i="1"/>
  <c r="F466" i="4"/>
  <c r="C460" i="1"/>
  <c r="H460" i="1" s="1"/>
  <c r="G544" i="1"/>
  <c r="H544" i="1"/>
  <c r="F361" i="4"/>
  <c r="H356" i="1"/>
  <c r="G356" i="1"/>
  <c r="E308" i="4"/>
  <c r="D303" i="1" s="1"/>
  <c r="D304" i="1"/>
  <c r="H421" i="1"/>
  <c r="G421" i="1"/>
  <c r="G270" i="1"/>
  <c r="H270" i="1"/>
  <c r="E179" i="9"/>
  <c r="B179" i="9" s="1"/>
  <c r="G258" i="1"/>
  <c r="H258" i="1"/>
  <c r="G226" i="1"/>
  <c r="F230" i="4"/>
  <c r="G108" i="1"/>
  <c r="H137" i="1"/>
  <c r="G137" i="1"/>
  <c r="G103" i="1"/>
  <c r="H103" i="1"/>
  <c r="F82" i="4"/>
  <c r="H54" i="1"/>
  <c r="G54" i="1"/>
  <c r="G19" i="1"/>
  <c r="H19" i="1"/>
  <c r="H3" i="1"/>
  <c r="G13" i="1"/>
  <c r="H13" i="1"/>
  <c r="F7" i="4"/>
  <c r="F69" i="5"/>
  <c r="H23" i="3"/>
  <c r="C1074" i="1"/>
  <c r="D6" i="5"/>
  <c r="F89" i="6"/>
  <c r="C1484" i="1"/>
  <c r="D141" i="6"/>
  <c r="F5" i="6"/>
  <c r="H27" i="3"/>
  <c r="C1400" i="1"/>
  <c r="G347" i="9"/>
  <c r="E347" i="9" s="1"/>
  <c r="E535" i="4"/>
  <c r="D530" i="1"/>
  <c r="F218" i="5"/>
  <c r="C1222" i="1"/>
  <c r="G338" i="9"/>
  <c r="E338" i="9" s="1"/>
  <c r="B338" i="9" s="1"/>
  <c r="F295" i="5"/>
  <c r="C1299" i="1"/>
  <c r="H78" i="1"/>
  <c r="G78" i="1"/>
  <c r="D250" i="5"/>
  <c r="F254" i="5"/>
  <c r="C1258" i="1"/>
  <c r="E152" i="4"/>
  <c r="D149" i="1"/>
  <c r="H24" i="9"/>
  <c r="G24" i="9"/>
  <c r="F430" i="4"/>
  <c r="C424" i="1"/>
  <c r="F273" i="4"/>
  <c r="C269" i="1"/>
  <c r="I31" i="3"/>
  <c r="D1536" i="1"/>
  <c r="F648" i="4"/>
  <c r="C642" i="1"/>
  <c r="F309" i="4"/>
  <c r="D308" i="4"/>
  <c r="C304" i="1"/>
  <c r="F597" i="4"/>
  <c r="C591" i="1"/>
  <c r="F647" i="4"/>
  <c r="C641" i="1"/>
  <c r="F114" i="6"/>
  <c r="H30" i="3"/>
  <c r="C1509" i="1"/>
  <c r="C565" i="1"/>
  <c r="F571" i="4"/>
  <c r="F221" i="4"/>
  <c r="C217" i="1"/>
  <c r="F106" i="4"/>
  <c r="C102" i="1"/>
  <c r="G121" i="1"/>
  <c r="H121" i="1"/>
  <c r="E6" i="4"/>
  <c r="F125" i="4"/>
  <c r="D535" i="4"/>
  <c r="I1578" i="1"/>
  <c r="I1553" i="1"/>
  <c r="I1559" i="1"/>
  <c r="F147" i="5"/>
  <c r="C1152" i="1"/>
  <c r="F35" i="6"/>
  <c r="H28" i="3"/>
  <c r="C1430" i="1"/>
  <c r="D1074" i="1"/>
  <c r="I23" i="3"/>
  <c r="F43" i="4"/>
  <c r="C39" i="1"/>
  <c r="F176" i="5"/>
  <c r="D175" i="5"/>
  <c r="H24" i="3"/>
  <c r="C1180" i="1"/>
  <c r="E430" i="4"/>
  <c r="D6" i="4"/>
  <c r="E6" i="5"/>
  <c r="F373" i="4"/>
  <c r="D360" i="4"/>
  <c r="C368" i="1"/>
  <c r="I1557" i="1"/>
  <c r="B207" i="9"/>
  <c r="F88" i="5"/>
  <c r="C1093" i="1"/>
  <c r="F629" i="4"/>
  <c r="C623" i="1"/>
  <c r="F584" i="4"/>
  <c r="C578" i="1"/>
  <c r="F202" i="4"/>
  <c r="C198" i="1"/>
  <c r="F321" i="4"/>
  <c r="C316" i="1"/>
  <c r="F164" i="4"/>
  <c r="D152" i="4"/>
  <c r="C160" i="1"/>
  <c r="F140" i="4"/>
  <c r="C136" i="1"/>
  <c r="F49" i="4"/>
  <c r="C45" i="1"/>
  <c r="I1561" i="1"/>
  <c r="I1543" i="1"/>
  <c r="I1545" i="1"/>
  <c r="I1572" i="1"/>
  <c r="H1620" i="1" l="1"/>
  <c r="G1620" i="1"/>
  <c r="E341" i="9"/>
  <c r="I11" i="3" s="1"/>
  <c r="G460" i="1"/>
  <c r="G130" i="1"/>
  <c r="H130" i="1"/>
  <c r="G485" i="1"/>
  <c r="H485" i="1"/>
  <c r="E24" i="9"/>
  <c r="B24" i="9" s="1"/>
  <c r="G516" i="1"/>
  <c r="H516" i="1"/>
  <c r="E418" i="4"/>
  <c r="D413" i="1" s="1"/>
  <c r="E417" i="4"/>
  <c r="D412" i="1" s="1"/>
  <c r="D418" i="4"/>
  <c r="F360" i="4"/>
  <c r="C355" i="1"/>
  <c r="H591" i="1"/>
  <c r="G591" i="1"/>
  <c r="G1258" i="1"/>
  <c r="H1258" i="1"/>
  <c r="H1222" i="1"/>
  <c r="G1222" i="1"/>
  <c r="B347" i="9"/>
  <c r="E346" i="9"/>
  <c r="F141" i="6"/>
  <c r="H31" i="3"/>
  <c r="C1536" i="1"/>
  <c r="H1074" i="1"/>
  <c r="G1074" i="1"/>
  <c r="D640" i="4"/>
  <c r="F535" i="4"/>
  <c r="C529" i="1"/>
  <c r="H45" i="1"/>
  <c r="G45" i="1"/>
  <c r="H160" i="1"/>
  <c r="G160" i="1"/>
  <c r="H198" i="1"/>
  <c r="G198" i="1"/>
  <c r="G623" i="1"/>
  <c r="H623" i="1"/>
  <c r="F6" i="4"/>
  <c r="H17" i="3"/>
  <c r="D422" i="4"/>
  <c r="C2" i="1"/>
  <c r="F175" i="5"/>
  <c r="C1179" i="1"/>
  <c r="H102" i="1"/>
  <c r="G102" i="1"/>
  <c r="H642" i="1"/>
  <c r="G642" i="1"/>
  <c r="H1299" i="1"/>
  <c r="G1299" i="1"/>
  <c r="H9" i="3"/>
  <c r="H1400" i="1"/>
  <c r="G1400" i="1"/>
  <c r="H1484" i="1"/>
  <c r="G1484" i="1"/>
  <c r="D299" i="4"/>
  <c r="F152" i="4"/>
  <c r="H18" i="3"/>
  <c r="C148" i="1"/>
  <c r="D1011" i="1"/>
  <c r="H299" i="9"/>
  <c r="E639" i="4"/>
  <c r="D633" i="1" s="1"/>
  <c r="D424" i="1"/>
  <c r="H424" i="1" s="1"/>
  <c r="H1152" i="1"/>
  <c r="G1152" i="1"/>
  <c r="E422" i="4"/>
  <c r="D2" i="1"/>
  <c r="I17" i="3"/>
  <c r="G565" i="1"/>
  <c r="H565" i="1"/>
  <c r="H641" i="1"/>
  <c r="G641" i="1"/>
  <c r="G304" i="1"/>
  <c r="H304" i="1"/>
  <c r="D639" i="4"/>
  <c r="G149" i="1"/>
  <c r="H149" i="1"/>
  <c r="H25" i="3"/>
  <c r="F250" i="5"/>
  <c r="C1254" i="1"/>
  <c r="H530" i="1"/>
  <c r="G530" i="1"/>
  <c r="H136" i="1"/>
  <c r="G136" i="1"/>
  <c r="H316" i="1"/>
  <c r="G316" i="1"/>
  <c r="H578" i="1"/>
  <c r="G578" i="1"/>
  <c r="G1093" i="1"/>
  <c r="H1093" i="1"/>
  <c r="G368" i="1"/>
  <c r="H368" i="1"/>
  <c r="G1180" i="1"/>
  <c r="H1180" i="1"/>
  <c r="G39" i="1"/>
  <c r="H39" i="1"/>
  <c r="H1430" i="1"/>
  <c r="G1430" i="1"/>
  <c r="H217" i="1"/>
  <c r="G217" i="1"/>
  <c r="H1509" i="1"/>
  <c r="G1509" i="1"/>
  <c r="D417" i="4"/>
  <c r="F308" i="4"/>
  <c r="C303" i="1"/>
  <c r="G269" i="1"/>
  <c r="H269" i="1"/>
  <c r="E299" i="4"/>
  <c r="I18" i="3"/>
  <c r="D148" i="1"/>
  <c r="E640" i="4"/>
  <c r="D634" i="1" s="1"/>
  <c r="D529" i="1"/>
  <c r="F6" i="5"/>
  <c r="C1011" i="1"/>
  <c r="G306" i="9"/>
  <c r="E306" i="9" s="1"/>
  <c r="B306" i="9" s="1"/>
  <c r="G299" i="9"/>
  <c r="E299" i="9" s="1"/>
  <c r="H148" i="1" l="1"/>
  <c r="G148" i="1"/>
  <c r="B299" i="9"/>
  <c r="E301" i="4"/>
  <c r="D297" i="1" s="1"/>
  <c r="E423" i="4"/>
  <c r="E424" i="4" s="1"/>
  <c r="D419" i="1" s="1"/>
  <c r="D295" i="1"/>
  <c r="H1254" i="1"/>
  <c r="G1254" i="1"/>
  <c r="F422" i="4"/>
  <c r="D643" i="4"/>
  <c r="C417" i="1"/>
  <c r="H1536" i="1"/>
  <c r="G1536" i="1"/>
  <c r="F639" i="4"/>
  <c r="C633" i="1"/>
  <c r="D423" i="4"/>
  <c r="F299" i="4"/>
  <c r="D301" i="4"/>
  <c r="C295" i="1"/>
  <c r="G424" i="1"/>
  <c r="F640" i="4"/>
  <c r="C634" i="1"/>
  <c r="H355" i="1"/>
  <c r="G355" i="1"/>
  <c r="F417" i="4"/>
  <c r="C412" i="1"/>
  <c r="I9" i="3"/>
  <c r="K3" i="9"/>
  <c r="H2" i="1"/>
  <c r="G2" i="1"/>
  <c r="H8" i="3"/>
  <c r="H1011" i="1"/>
  <c r="G1011" i="1"/>
  <c r="E643" i="4"/>
  <c r="D417" i="1"/>
  <c r="H303" i="1"/>
  <c r="G303" i="1"/>
  <c r="E300" i="4"/>
  <c r="D296" i="1" s="1"/>
  <c r="H1179" i="1"/>
  <c r="G1179" i="1"/>
  <c r="D300" i="4"/>
  <c r="H529" i="1"/>
  <c r="G529" i="1"/>
  <c r="F418" i="4"/>
  <c r="C413" i="1"/>
  <c r="F301" i="4" l="1"/>
  <c r="C297" i="1"/>
  <c r="F643" i="4"/>
  <c r="C637" i="1"/>
  <c r="D637" i="1"/>
  <c r="F300" i="4"/>
  <c r="C296" i="1"/>
  <c r="D644" i="4"/>
  <c r="D425" i="4"/>
  <c r="F423" i="4"/>
  <c r="C418" i="1"/>
  <c r="G20" i="9"/>
  <c r="D424" i="4"/>
  <c r="E425" i="4"/>
  <c r="D420" i="1" s="1"/>
  <c r="E644" i="4"/>
  <c r="D418" i="1"/>
  <c r="H20" i="9"/>
  <c r="M3" i="9"/>
  <c r="G413" i="1"/>
  <c r="H413" i="1"/>
  <c r="H412" i="1"/>
  <c r="G412" i="1"/>
  <c r="G634" i="1"/>
  <c r="H634" i="1"/>
  <c r="H295" i="1"/>
  <c r="G295" i="1"/>
  <c r="H633" i="1"/>
  <c r="G633" i="1"/>
  <c r="H417" i="1"/>
  <c r="G417" i="1"/>
  <c r="E646" i="4" l="1"/>
  <c r="D638" i="1"/>
  <c r="G418" i="1"/>
  <c r="H418" i="1"/>
  <c r="G296" i="1"/>
  <c r="H296" i="1"/>
  <c r="F424" i="4"/>
  <c r="C419" i="1"/>
  <c r="F425" i="4"/>
  <c r="C420" i="1"/>
  <c r="H333" i="9"/>
  <c r="G333" i="9"/>
  <c r="E20" i="9"/>
  <c r="B20" i="9" s="1"/>
  <c r="D646" i="4"/>
  <c r="F644" i="4"/>
  <c r="C638" i="1"/>
  <c r="E645" i="4"/>
  <c r="D645" i="4"/>
  <c r="H297" i="1"/>
  <c r="G297" i="1"/>
  <c r="H637" i="1"/>
  <c r="G637" i="1"/>
  <c r="D649" i="4" l="1"/>
  <c r="F645" i="4"/>
  <c r="C639" i="1"/>
  <c r="F646" i="4"/>
  <c r="D650" i="4"/>
  <c r="C640" i="1"/>
  <c r="G420" i="1"/>
  <c r="H420" i="1"/>
  <c r="E649" i="4"/>
  <c r="D639" i="1"/>
  <c r="G638" i="1"/>
  <c r="H638" i="1"/>
  <c r="E333" i="9"/>
  <c r="H419" i="1"/>
  <c r="G419" i="1"/>
  <c r="E650" i="4"/>
  <c r="D640" i="1"/>
  <c r="G297" i="9" l="1"/>
  <c r="E297" i="9" s="1"/>
  <c r="B297" i="9" s="1"/>
  <c r="G640" i="1"/>
  <c r="H640" i="1"/>
  <c r="H639" i="1"/>
  <c r="G639" i="1"/>
  <c r="B333" i="9"/>
  <c r="E298" i="9"/>
  <c r="I8" i="3" s="1"/>
  <c r="I19" i="3"/>
  <c r="D643" i="1"/>
  <c r="F650" i="4"/>
  <c r="H20" i="3"/>
  <c r="C644" i="1"/>
  <c r="I20" i="3"/>
  <c r="D644" i="1"/>
  <c r="F649" i="4"/>
  <c r="H19" i="3"/>
  <c r="C643" i="1"/>
  <c r="H7" i="3" l="1"/>
  <c r="J3" i="9" s="1"/>
  <c r="H643" i="1"/>
  <c r="G643" i="1"/>
  <c r="H644" i="1"/>
  <c r="G644" i="1"/>
  <c r="H295" i="9" l="1"/>
  <c r="G18" i="9"/>
  <c r="L293" i="9"/>
  <c r="F293" i="9" s="1"/>
  <c r="G295" i="9"/>
  <c r="H18" i="9"/>
  <c r="K9" i="9"/>
  <c r="H15" i="9"/>
  <c r="K7" i="9"/>
  <c r="J6" i="9"/>
  <c r="K8" i="9"/>
  <c r="J5" i="9"/>
  <c r="M15" i="9"/>
  <c r="G17" i="9"/>
  <c r="I8" i="9"/>
  <c r="G22" i="9"/>
  <c r="J13" i="9"/>
  <c r="I5" i="9"/>
  <c r="J9" i="9"/>
  <c r="K13" i="9"/>
  <c r="K5" i="9"/>
  <c r="I12" i="9"/>
  <c r="J7" i="9"/>
  <c r="I9" i="9"/>
  <c r="L16" i="9"/>
  <c r="I6" i="9"/>
  <c r="J10" i="9"/>
  <c r="G15" i="9"/>
  <c r="H22" i="9"/>
  <c r="I17" i="9"/>
  <c r="I13" i="9"/>
  <c r="J11" i="9"/>
  <c r="K6" i="9"/>
  <c r="I11" i="9"/>
  <c r="G21" i="9"/>
  <c r="I7" i="9"/>
  <c r="K11" i="9"/>
  <c r="M16" i="9"/>
  <c r="H21" i="9"/>
  <c r="G16" i="9"/>
  <c r="H16" i="9"/>
  <c r="L15" i="9"/>
  <c r="K10" i="9"/>
  <c r="H17" i="9"/>
  <c r="J12" i="9"/>
  <c r="J8" i="9"/>
  <c r="K12" i="9"/>
  <c r="J17" i="9"/>
  <c r="E15" i="9" l="1"/>
  <c r="E295" i="9"/>
  <c r="B295" i="9" s="1"/>
  <c r="E16" i="9"/>
  <c r="E7" i="9"/>
  <c r="B7" i="9" s="1"/>
  <c r="E9" i="9"/>
  <c r="B9" i="9" s="1"/>
  <c r="E13" i="9"/>
  <c r="B13" i="9" s="1"/>
  <c r="F15" i="9"/>
  <c r="F16" i="9"/>
  <c r="E22" i="9"/>
  <c r="B22" i="9" s="1"/>
  <c r="B293" i="9"/>
  <c r="F23" i="9"/>
  <c r="E21" i="9"/>
  <c r="B21" i="9" s="1"/>
  <c r="E10" i="9"/>
  <c r="B10" i="9" s="1"/>
  <c r="E8" i="9"/>
  <c r="B8" i="9" s="1"/>
  <c r="E18" i="9"/>
  <c r="B18" i="9" s="1"/>
  <c r="E11" i="9"/>
  <c r="B11" i="9" s="1"/>
  <c r="E6" i="9"/>
  <c r="B6" i="9" s="1"/>
  <c r="E12" i="9"/>
  <c r="B12" i="9" s="1"/>
  <c r="E5" i="9"/>
  <c r="E17" i="9"/>
  <c r="B17" i="9" s="1"/>
  <c r="B15" i="9" l="1"/>
  <c r="E23" i="9"/>
  <c r="I7" i="3" s="1"/>
  <c r="F14" i="9"/>
  <c r="F3" i="9" s="1"/>
  <c r="B16" i="9"/>
  <c r="E14" i="9"/>
  <c r="I13" i="3" s="1"/>
  <c r="B5" i="9"/>
  <c r="E4" i="9"/>
  <c r="E3" i="9" l="1"/>
</calcChain>
</file>

<file path=xl/sharedStrings.xml><?xml version="1.0" encoding="utf-8"?>
<sst xmlns="http://schemas.openxmlformats.org/spreadsheetml/2006/main" count="4724" uniqueCount="3657">
  <si>
    <t>Obveznik:</t>
  </si>
  <si>
    <t>34442 - GRAD ROVINJ - ROVIGNO</t>
  </si>
  <si>
    <t>Razina:</t>
  </si>
  <si>
    <t>22</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</si>
  <si>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</si>
  <si>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</si>
  <si>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</si>
  <si>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</si>
  <si>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</si>
  <si>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</si>
  <si>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</si>
  <si>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</si>
  <si>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</si>
  <si>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</si>
  <si>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</si>
  <si>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</si>
  <si>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</si>
  <si>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</si>
  <si>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</si>
  <si>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</si>
  <si>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</si>
  <si>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</si>
  <si>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</si>
  <si>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</si>
  <si>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</si>
  <si>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</si>
  <si>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</si>
  <si>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</si>
  <si>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</si>
  <si>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</si>
  <si>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</si>
  <si>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</si>
  <si>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</si>
  <si>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</si>
  <si>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</si>
  <si>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</si>
  <si>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</si>
  <si>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</si>
  <si>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</si>
  <si>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</si>
  <si>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</si>
  <si>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</si>
  <si>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</si>
  <si>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</si>
  <si>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</si>
  <si>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</si>
  <si>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</si>
  <si>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</si>
  <si>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</si>
  <si>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</si>
  <si>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</si>
  <si>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</si>
  <si>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</si>
  <si>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</si>
  <si>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</si>
  <si>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</si>
  <si>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</si>
  <si>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</si>
  <si>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</si>
  <si>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</si>
  <si>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</si>
  <si>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</si>
  <si>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</si>
  <si>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</si>
  <si>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</si>
  <si>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</si>
  <si>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</si>
  <si>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</si>
  <si>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</si>
  <si>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</si>
  <si>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</si>
  <si>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</si>
  <si>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</si>
  <si>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</si>
  <si>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</si>
  <si>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</si>
  <si>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</si>
  <si>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</si>
  <si>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</si>
  <si>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</si>
  <si>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</si>
  <si>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</si>
  <si>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</si>
  <si>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</si>
  <si>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</si>
  <si>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</si>
  <si>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</si>
  <si>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</si>
  <si>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</si>
  <si>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</si>
  <si>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</si>
  <si>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</si>
  <si>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</si>
  <si>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</si>
  <si>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</si>
  <si>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</si>
  <si>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</si>
  <si>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</si>
  <si>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</si>
  <si>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</si>
  <si>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</si>
  <si>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</si>
  <si>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</si>
  <si>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</si>
  <si>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</si>
  <si>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</si>
  <si>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</si>
  <si>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</si>
  <si>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</si>
  <si>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</si>
  <si>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</si>
  <si>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</si>
  <si>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</si>
  <si>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</si>
  <si>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</si>
  <si>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</si>
  <si>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</si>
  <si>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</si>
  <si>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</si>
  <si>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</si>
  <si>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</si>
  <si>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</si>
  <si>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</si>
  <si>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</si>
  <si>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</si>
  <si>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</si>
  <si>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</si>
  <si>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</si>
  <si>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</si>
  <si>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</si>
  <si>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</si>
  <si>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</si>
  <si>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</si>
  <si>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</si>
  <si>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</si>
  <si>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</si>
  <si>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</si>
  <si>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</si>
  <si>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</si>
  <si>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</si>
  <si>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</si>
  <si>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</si>
  <si>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</si>
  <si>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</si>
  <si>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</si>
  <si>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</si>
  <si>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</si>
  <si>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</si>
  <si>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</si>
  <si>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</si>
  <si>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</si>
  <si>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</si>
  <si>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</si>
  <si>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</si>
  <si>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</si>
  <si>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</si>
  <si>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</si>
  <si>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</si>
  <si>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</si>
  <si>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</si>
  <si>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</si>
  <si>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</si>
  <si>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</si>
  <si>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</si>
  <si>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</si>
  <si>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</si>
  <si>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</si>
  <si>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</si>
  <si>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</si>
  <si>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</si>
  <si>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</si>
  <si>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</si>
  <si>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</si>
  <si>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</si>
  <si>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</si>
  <si>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</si>
  <si>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</si>
  <si>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</si>
  <si>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</si>
  <si>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</si>
  <si>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</si>
  <si>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</si>
  <si>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</si>
  <si>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</si>
  <si>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</si>
  <si>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</si>
  <si>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</si>
  <si>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</si>
  <si>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</si>
  <si>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</si>
  <si>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</si>
  <si>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</si>
  <si>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</si>
  <si>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</si>
  <si>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</si>
  <si>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</si>
  <si>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</si>
  <si>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</si>
  <si>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</si>
  <si>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</si>
  <si>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</si>
  <si>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</si>
  <si>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</si>
  <si>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</si>
  <si>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</si>
  <si>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</si>
  <si>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</si>
  <si>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</si>
  <si>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</si>
  <si>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</si>
  <si>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</si>
  <si>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</si>
  <si>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</si>
  <si>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</si>
  <si>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</si>
  <si>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</si>
  <si>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</si>
  <si>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</si>
  <si>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</si>
  <si>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</si>
  <si>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</si>
  <si>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</si>
  <si>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</si>
  <si>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</si>
  <si>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</si>
  <si>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</si>
  <si>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</si>
  <si>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</si>
  <si>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</si>
  <si>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</si>
  <si>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</si>
  <si>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</si>
  <si>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</si>
  <si>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</si>
  <si>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</si>
  <si>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</si>
  <si>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</si>
  <si>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</si>
  <si>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</si>
  <si>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</si>
  <si>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</si>
  <si>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</si>
  <si>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</si>
  <si>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</si>
  <si>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</si>
  <si>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</si>
  <si>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</si>
  <si>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</si>
  <si>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</si>
  <si>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</si>
  <si>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</si>
  <si>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</si>
  <si>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</si>
  <si>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</si>
  <si>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</si>
  <si>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</si>
  <si>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</si>
  <si>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</si>
  <si>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</si>
  <si>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</si>
  <si>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</si>
  <si>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</si>
  <si>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</si>
  <si>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</si>
  <si>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</si>
  <si>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</si>
  <si>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</si>
  <si>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</si>
  <si>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</si>
  <si>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</si>
  <si>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</si>
  <si>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</si>
  <si>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</si>
  <si>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</si>
  <si>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</si>
  <si>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</si>
  <si>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</si>
  <si>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</si>
  <si>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</si>
  <si>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</si>
  <si>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</si>
  <si>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</si>
  <si>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</si>
  <si>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</si>
  <si>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</si>
  <si>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</si>
  <si>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</si>
  <si>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</si>
  <si>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</si>
  <si>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</si>
  <si>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</si>
  <si>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</si>
  <si>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</si>
  <si>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</si>
  <si>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</si>
  <si>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</si>
  <si>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</si>
  <si>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</si>
  <si>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</si>
  <si>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</si>
  <si>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</si>
  <si>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</si>
  <si>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</si>
  <si>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</si>
  <si>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</si>
  <si>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</si>
  <si>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</si>
  <si>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</si>
  <si>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</si>
  <si>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</si>
  <si>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</si>
  <si>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</si>
  <si>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</si>
  <si>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</si>
  <si>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</si>
  <si>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</si>
  <si>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</si>
  <si>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</si>
  <si>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</si>
  <si>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</si>
  <si>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</si>
  <si>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</si>
  <si>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</si>
  <si>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</si>
  <si>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</si>
  <si>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</si>
  <si>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</si>
  <si>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</si>
  <si>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</si>
  <si>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</si>
  <si>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</si>
  <si>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</si>
  <si>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</si>
  <si>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</si>
  <si>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</si>
  <si>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</si>
  <si>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</si>
  <si>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</si>
  <si>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</si>
  <si>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</si>
  <si>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</si>
  <si>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</si>
  <si>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</si>
  <si>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</si>
  <si>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</si>
  <si>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</si>
  <si>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</si>
  <si>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</si>
  <si>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</si>
  <si>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</si>
  <si>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</si>
  <si>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</si>
  <si>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</si>
  <si>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</si>
  <si>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</si>
  <si>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</si>
  <si>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</si>
  <si>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</si>
  <si>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</si>
  <si>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</si>
  <si>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</si>
  <si>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</si>
  <si>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</si>
  <si>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</si>
  <si>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</si>
  <si>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</si>
  <si>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</si>
  <si>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</si>
  <si>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</si>
  <si>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</si>
  <si>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</si>
  <si>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</si>
  <si>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</si>
  <si>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</si>
  <si>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</si>
  <si>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</si>
  <si>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</si>
  <si>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</si>
  <si>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</si>
  <si>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</si>
  <si>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</si>
  <si>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</si>
  <si>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</si>
  <si>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</si>
  <si>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</si>
  <si>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</si>
  <si>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</si>
  <si>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</si>
  <si>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</si>
  <si>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</si>
  <si>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</si>
  <si>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</si>
  <si>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</si>
  <si>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</si>
  <si>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</si>
  <si>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</si>
  <si>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</si>
  <si>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</si>
  <si>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</si>
  <si>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</si>
  <si>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</si>
  <si>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</si>
  <si>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</si>
  <si>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</si>
  <si>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</si>
  <si>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</si>
  <si>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</si>
  <si>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</si>
  <si>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</si>
  <si>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</si>
  <si>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</si>
  <si>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</si>
  <si>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</si>
  <si>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</si>
  <si>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</si>
  <si>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</si>
  <si>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</si>
  <si>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</si>
  <si>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</si>
  <si>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</si>
  <si>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</si>
  <si>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</si>
  <si>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</si>
  <si>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</si>
  <si>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</si>
  <si>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</si>
  <si>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</si>
  <si>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</si>
  <si>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</si>
  <si>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</si>
  <si>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</si>
  <si>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</si>
  <si>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</si>
  <si>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</si>
  <si>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</si>
  <si>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</si>
  <si>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</si>
  <si>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</si>
  <si>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</si>
  <si>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</si>
  <si>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</si>
  <si>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</si>
  <si>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</si>
  <si>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</si>
  <si>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</si>
  <si>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</si>
  <si>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</si>
  <si>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</si>
  <si>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</si>
  <si>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</si>
  <si>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</si>
  <si>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</si>
  <si>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</si>
  <si>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</si>
  <si>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</si>
  <si>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</si>
  <si>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</si>
  <si>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</si>
  <si>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</si>
  <si>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</si>
  <si>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</si>
  <si>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</si>
  <si>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</si>
  <si>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</si>
  <si>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</si>
  <si>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</si>
  <si>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</si>
  <si>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</si>
  <si>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</si>
  <si>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</si>
  <si>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</si>
  <si>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</si>
  <si>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</si>
  <si>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</si>
  <si>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</si>
  <si>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</si>
  <si>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</si>
  <si>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</si>
  <si>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</si>
  <si>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</si>
  <si>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</si>
  <si>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</si>
  <si>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</si>
  <si>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</si>
  <si>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</si>
  <si>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</si>
  <si>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</si>
  <si>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</si>
  <si>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</si>
  <si>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</si>
  <si>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</si>
  <si>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</si>
  <si>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</si>
  <si>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</si>
  <si>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</si>
  <si>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</si>
  <si>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</si>
  <si>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</si>
  <si>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</si>
  <si>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</si>
  <si>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</si>
  <si>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</si>
  <si>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</si>
  <si>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</si>
  <si>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</si>
  <si>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</si>
  <si>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</si>
  <si>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</si>
  <si>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</si>
  <si>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</si>
  <si>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</si>
  <si>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</si>
  <si>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</si>
  <si>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</si>
  <si>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</si>
  <si>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</si>
  <si>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</si>
  <si>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</si>
  <si>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</si>
  <si>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</si>
  <si>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</si>
  <si>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</si>
  <si>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</si>
  <si>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</si>
  <si>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</si>
  <si>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</si>
  <si>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</si>
  <si>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</si>
  <si>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</si>
  <si>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</si>
  <si>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</si>
  <si>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</si>
  <si>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</si>
  <si>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</si>
  <si>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</si>
  <si>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</si>
  <si>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</si>
  <si>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</si>
  <si>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</si>
  <si>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</si>
  <si>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</si>
  <si>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</si>
  <si>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</si>
  <si>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</si>
  <si>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</si>
  <si>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</si>
  <si>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</si>
  <si>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</si>
  <si>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</si>
  <si>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</si>
  <si>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</si>
  <si>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</si>
  <si>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</si>
  <si>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</si>
  <si>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</si>
  <si>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</si>
  <si>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</si>
  <si>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</si>
  <si>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</si>
  <si>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</si>
  <si>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</si>
  <si>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</si>
  <si>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</si>
  <si>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</si>
  <si>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</si>
  <si>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</si>
  <si>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</si>
  <si>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</si>
  <si>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</si>
  <si>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</si>
  <si>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</si>
  <si>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</si>
  <si>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</si>
  <si>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</si>
  <si>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</si>
  <si>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</si>
  <si>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</si>
  <si>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</si>
  <si>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</si>
  <si>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</si>
  <si>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</si>
  <si>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</si>
  <si>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</si>
  <si>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</si>
  <si>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</si>
  <si>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</si>
  <si>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</si>
  <si>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</si>
  <si>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</si>
  <si>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</si>
  <si>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</si>
  <si>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</si>
  <si>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</si>
  <si>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</si>
  <si>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</si>
  <si>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</si>
  <si>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</si>
  <si>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</si>
  <si>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</si>
  <si>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</si>
  <si>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</si>
  <si>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</si>
  <si>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</si>
  <si>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</si>
  <si>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</si>
  <si>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</si>
  <si>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</si>
  <si>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</si>
  <si>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</si>
  <si>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</si>
  <si>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</si>
  <si>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</si>
  <si>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</si>
  <si>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</si>
  <si>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</si>
  <si>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</si>
  <si>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</si>
  <si>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</si>
  <si>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</si>
  <si>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</si>
  <si>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</si>
  <si>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</si>
  <si>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</si>
  <si>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</si>
  <si>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</si>
  <si>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</si>
  <si>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</si>
  <si>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</si>
  <si>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</si>
  <si>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</si>
  <si>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</si>
  <si>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</si>
  <si>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</si>
  <si>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</si>
  <si>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</si>
  <si>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</si>
  <si>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</si>
  <si>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</si>
  <si>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</si>
  <si>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</si>
  <si>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</si>
  <si>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</si>
  <si>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</si>
  <si>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</si>
  <si>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</si>
  <si>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</si>
  <si>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</si>
  <si>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</si>
  <si>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</si>
  <si>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</si>
  <si>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</si>
  <si>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</si>
  <si>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</si>
  <si>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</si>
  <si>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</si>
  <si>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</si>
  <si>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</si>
  <si>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</si>
  <si>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</si>
  <si>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</si>
  <si>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</si>
  <si>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</si>
  <si>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</si>
  <si>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</si>
  <si>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</si>
  <si>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</si>
  <si>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</si>
  <si>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</si>
  <si>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</si>
  <si>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</si>
  <si>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</si>
  <si>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</si>
  <si>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</si>
  <si>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</si>
  <si>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</si>
  <si>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</si>
  <si>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</si>
  <si>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</si>
  <si>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</si>
  <si>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</si>
  <si>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</si>
  <si>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</si>
  <si>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</si>
  <si>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</si>
  <si>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</si>
  <si>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</si>
  <si>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</si>
  <si>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</si>
  <si>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</si>
  <si>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</si>
  <si>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</si>
  <si>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</si>
  <si>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</si>
  <si>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</si>
  <si>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</si>
  <si>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</si>
  <si>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</si>
  <si>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</si>
  <si>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</si>
  <si>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</si>
  <si>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</si>
  <si>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</si>
  <si>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</si>
  <si>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</si>
  <si>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</si>
  <si>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</si>
  <si>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</si>
  <si>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</si>
  <si>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</si>
  <si>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</si>
  <si>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</si>
  <si>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</si>
  <si>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</si>
  <si>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</si>
  <si>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</si>
  <si>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</si>
  <si>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</si>
  <si>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</si>
  <si>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</si>
  <si>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</si>
  <si>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</si>
  <si>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</si>
  <si>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</si>
  <si>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</si>
  <si>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</si>
  <si>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</si>
  <si>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</si>
  <si>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</si>
  <si>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</si>
  <si>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</si>
  <si>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</si>
  <si>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</si>
  <si>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</si>
  <si>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</si>
  <si>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</si>
  <si>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</si>
  <si>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</si>
  <si>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</si>
  <si>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</si>
  <si>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</si>
  <si>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</si>
  <si>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</si>
  <si>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</si>
  <si>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</si>
  <si>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</si>
  <si>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</si>
  <si>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</si>
  <si>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</si>
  <si>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</si>
  <si>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</si>
  <si>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</si>
  <si>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</si>
  <si>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</si>
  <si>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</si>
  <si>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</si>
  <si>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</si>
  <si>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</si>
  <si>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</si>
  <si>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</si>
  <si>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</si>
  <si>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</si>
  <si>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</si>
  <si>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</si>
  <si>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</si>
  <si>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</si>
  <si>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</si>
  <si>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</si>
  <si>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</si>
  <si>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</si>
  <si>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</si>
  <si>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</si>
  <si>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</si>
  <si>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</si>
  <si>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</si>
  <si>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</si>
  <si>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</si>
  <si>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</si>
  <si>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</si>
  <si>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</si>
  <si>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</si>
  <si>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</si>
  <si>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</si>
  <si>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</si>
  <si>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</si>
  <si>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</si>
  <si>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</si>
  <si>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</si>
  <si>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</si>
  <si>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</si>
  <si>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</si>
  <si>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</si>
  <si>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</si>
  <si>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</si>
  <si>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</si>
  <si>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</si>
  <si>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</si>
  <si>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</si>
  <si>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</si>
  <si>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</si>
  <si>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</si>
  <si>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</si>
  <si>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</si>
  <si>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</si>
  <si>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</si>
  <si>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</si>
  <si>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</si>
  <si>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</si>
  <si>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</si>
  <si>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</si>
  <si>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</si>
  <si>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</si>
  <si>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</si>
  <si>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</si>
  <si>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</si>
  <si>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</si>
  <si>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</si>
  <si>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</si>
  <si>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</si>
  <si>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</si>
  <si>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</si>
  <si>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</si>
  <si>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</si>
  <si>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</si>
  <si>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</si>
  <si>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</si>
  <si>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</si>
  <si>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</si>
  <si>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</si>
  <si>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</si>
  <si>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</si>
  <si>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</si>
  <si>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</si>
  <si>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</si>
  <si>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</si>
  <si>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</si>
  <si>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</si>
  <si>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</si>
  <si>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</si>
  <si>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</si>
  <si>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</si>
  <si>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</si>
  <si>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</si>
  <si>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</si>
  <si>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</si>
  <si>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</si>
  <si>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</si>
  <si>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</si>
  <si>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</si>
  <si>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</si>
  <si>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</si>
  <si>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</si>
  <si>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</si>
  <si>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</si>
  <si>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</si>
  <si>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</si>
  <si>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</si>
  <si>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</si>
  <si>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</si>
  <si>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</si>
  <si>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</si>
  <si>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</si>
  <si>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</si>
  <si>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</si>
  <si>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</si>
  <si>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</si>
  <si>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</si>
  <si>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</si>
  <si>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</si>
  <si>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</si>
  <si>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</si>
  <si>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</si>
  <si>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</si>
  <si>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</si>
  <si>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</si>
  <si>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</si>
  <si>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</si>
  <si>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</si>
  <si>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</si>
  <si>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</si>
  <si>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</si>
  <si>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</si>
  <si>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</si>
  <si>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</si>
  <si>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</si>
  <si>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</si>
  <si>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</si>
  <si>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</si>
  <si>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</si>
  <si>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</si>
  <si>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</si>
  <si>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</si>
  <si>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</si>
  <si>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</si>
  <si>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</si>
  <si>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</si>
  <si>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</si>
  <si>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</si>
  <si>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</si>
  <si>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</si>
  <si>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</si>
  <si>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</si>
  <si>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</si>
  <si>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</si>
  <si>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</si>
  <si>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</si>
  <si>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</si>
  <si>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</si>
  <si>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</si>
  <si>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</si>
  <si>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</si>
  <si>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</si>
  <si>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</si>
  <si>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</si>
  <si>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</si>
  <si>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</si>
  <si>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</si>
  <si>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</si>
  <si>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</si>
  <si>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</si>
  <si>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</si>
  <si>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</si>
  <si>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</si>
  <si>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</si>
  <si>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</si>
  <si>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</si>
  <si>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</si>
  <si>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</si>
  <si>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</si>
  <si>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</si>
  <si>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</si>
  <si>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</si>
  <si>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</si>
  <si>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</si>
  <si>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</si>
  <si>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</si>
  <si>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</si>
  <si>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</si>
  <si>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</si>
  <si>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</si>
  <si>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</si>
  <si>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</si>
  <si>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</si>
  <si>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</si>
  <si>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</si>
  <si>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</si>
  <si>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</si>
  <si>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</si>
  <si>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</si>
  <si>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</si>
  <si>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</si>
  <si>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</si>
  <si>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</si>
  <si>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</si>
  <si>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</si>
  <si>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</si>
  <si>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</si>
  <si>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</si>
  <si>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</si>
  <si>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</si>
  <si>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</si>
  <si>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</si>
  <si>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</si>
  <si>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</si>
  <si>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</si>
  <si>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</si>
  <si>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</si>
  <si>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</si>
  <si>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</si>
  <si>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</si>
  <si>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</si>
  <si>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</si>
  <si>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</si>
  <si>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</si>
  <si>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</si>
  <si>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</si>
  <si>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</si>
  <si>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</si>
  <si>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</si>
  <si>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</si>
  <si>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</si>
  <si>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</si>
  <si>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</si>
  <si>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</si>
  <si>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</si>
  <si>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</si>
  <si>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</si>
  <si>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</si>
  <si>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</si>
  <si>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</si>
  <si>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</si>
  <si>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</si>
  <si>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</si>
  <si>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</si>
  <si>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</si>
  <si>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</si>
  <si>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</si>
  <si>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</si>
  <si>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</si>
  <si>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</si>
  <si>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</si>
  <si>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</si>
  <si>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</si>
  <si>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</si>
  <si>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</si>
  <si>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</si>
  <si>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</si>
  <si>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</si>
  <si>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</si>
  <si>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</si>
  <si>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</si>
  <si>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</si>
  <si>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</si>
  <si>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</si>
  <si>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</si>
  <si>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</si>
  <si>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</si>
  <si>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</si>
  <si>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</si>
  <si>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</si>
  <si>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</si>
  <si>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</si>
  <si>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</si>
  <si>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</si>
  <si>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</si>
  <si>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</si>
  <si>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</si>
  <si>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</si>
  <si>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</si>
  <si>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</si>
  <si>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</si>
  <si>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</si>
  <si>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</si>
  <si>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</si>
  <si>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</si>
  <si>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</si>
  <si>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</si>
  <si>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</si>
  <si>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</si>
  <si>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</si>
  <si>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</si>
  <si>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</si>
  <si>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</si>
  <si>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</si>
  <si>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</si>
  <si>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</si>
  <si>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</si>
  <si>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</si>
  <si>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</si>
  <si>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</si>
  <si>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</si>
  <si>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</si>
  <si>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</si>
  <si>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</si>
  <si>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</si>
  <si>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</si>
  <si>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</si>
  <si>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</si>
  <si>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</si>
  <si>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</si>
  <si>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</si>
  <si>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</si>
  <si>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</si>
  <si>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</si>
  <si>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</si>
  <si>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</si>
  <si>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</si>
  <si>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</si>
  <si>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</si>
  <si>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</si>
  <si>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</si>
  <si>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</si>
  <si>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</si>
  <si>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</si>
  <si>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</si>
  <si>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</si>
  <si>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</si>
  <si>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</si>
  <si>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</si>
  <si>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</si>
  <si>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</si>
  <si>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</si>
  <si>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</si>
  <si>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</si>
  <si>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</si>
  <si>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</si>
  <si>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</si>
  <si>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</si>
  <si>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</si>
  <si>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</si>
  <si>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</si>
  <si>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</si>
  <si>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</si>
  <si>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</si>
  <si>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</si>
  <si>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</si>
  <si>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</si>
  <si>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</si>
  <si>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</si>
  <si>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</si>
  <si>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</si>
  <si>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</si>
  <si>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</si>
  <si>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</si>
  <si>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</si>
  <si>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</si>
  <si>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</si>
  <si>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</si>
  <si>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</si>
  <si>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</si>
  <si>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</si>
  <si>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</si>
  <si>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</si>
  <si>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</si>
  <si>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</si>
  <si>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</si>
  <si>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</si>
  <si>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</si>
  <si>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</si>
  <si>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</si>
  <si>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</si>
  <si>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</si>
  <si>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</si>
  <si>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</si>
  <si>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</si>
  <si>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</si>
  <si>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</si>
  <si>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</si>
  <si>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</si>
  <si>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</si>
  <si>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</si>
  <si>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</si>
  <si>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</si>
  <si>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</si>
  <si>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</si>
  <si>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</si>
  <si>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</si>
  <si>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</si>
  <si>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</si>
  <si>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</si>
  <si>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</si>
  <si>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</si>
  <si>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</si>
  <si>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</si>
  <si>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</si>
  <si>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</si>
  <si>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</si>
  <si>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</si>
  <si>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</si>
  <si>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</si>
  <si>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</si>
  <si>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</si>
  <si>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</si>
  <si>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</si>
  <si>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</si>
  <si>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</si>
  <si>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</si>
  <si>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</si>
  <si>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</si>
  <si>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</si>
  <si>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</si>
  <si>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</si>
  <si>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</si>
  <si>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</si>
  <si>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</si>
  <si>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</si>
  <si>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</si>
  <si>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</si>
  <si>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</si>
  <si>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</si>
  <si>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</si>
  <si>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</si>
  <si>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</si>
  <si>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</si>
  <si>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</si>
  <si>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</si>
  <si>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</si>
  <si>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</si>
  <si>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</si>
  <si>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</si>
  <si>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</si>
  <si>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</si>
  <si>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</si>
  <si>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</si>
  <si>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</si>
  <si>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</si>
  <si>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</si>
  <si>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</si>
  <si>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</si>
  <si>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</si>
  <si>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</si>
  <si>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</si>
  <si>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</si>
  <si>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</si>
  <si>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</si>
  <si>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</si>
  <si>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</si>
  <si>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</si>
  <si>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</si>
  <si>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</si>
  <si>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</si>
  <si>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</si>
  <si>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</si>
  <si>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</si>
  <si>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</si>
  <si>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</si>
  <si>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</si>
  <si>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</si>
  <si>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</si>
  <si>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</si>
  <si>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</si>
  <si>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</si>
  <si>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</si>
  <si>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</si>
  <si>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</si>
  <si>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</si>
  <si>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</si>
  <si>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</si>
  <si>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</si>
  <si>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</si>
  <si>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</si>
  <si>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</si>
  <si>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</si>
  <si>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</si>
  <si>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</si>
  <si>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</si>
  <si>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</si>
  <si>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</si>
  <si>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</si>
  <si>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</si>
  <si>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</si>
  <si>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</si>
  <si>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</si>
  <si>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</si>
  <si>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</si>
  <si>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</si>
  <si>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</si>
  <si>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</si>
  <si>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</si>
  <si>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</si>
  <si>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</si>
  <si>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</si>
  <si>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</si>
  <si>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</si>
  <si>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</si>
  <si>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</si>
  <si>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</si>
  <si>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</si>
  <si>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</si>
  <si>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</si>
  <si>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</si>
  <si>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</si>
  <si>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</si>
  <si>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</si>
  <si>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</si>
  <si>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</si>
  <si>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</si>
  <si>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</si>
  <si>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</si>
  <si>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</si>
  <si>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</si>
  <si>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</si>
  <si>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</si>
  <si>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</si>
  <si>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</si>
  <si>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</si>
  <si>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</si>
  <si>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</si>
  <si>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</si>
  <si>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</si>
  <si>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</si>
  <si>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</si>
  <si>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</si>
  <si>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</si>
  <si>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</si>
  <si>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</si>
  <si>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</si>
  <si>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</si>
  <si>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</si>
  <si>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</si>
  <si>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</si>
  <si>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</si>
  <si>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</si>
  <si>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</si>
  <si>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</si>
  <si>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</si>
  <si>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</si>
  <si>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</si>
  <si>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</si>
  <si>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</si>
  <si>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</si>
  <si>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</si>
  <si>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</si>
  <si>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</si>
  <si>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</si>
  <si>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</si>
  <si>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</si>
  <si>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</si>
  <si>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</si>
  <si>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</si>
  <si>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</si>
  <si>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</si>
  <si>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</si>
  <si>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</si>
  <si>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</si>
  <si>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</si>
  <si>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</si>
  <si>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</si>
  <si>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</si>
  <si>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</si>
  <si>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</si>
  <si>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</si>
  <si>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</si>
  <si>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</si>
  <si>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</si>
  <si>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</si>
  <si>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</si>
  <si>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</si>
  <si>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</si>
  <si>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</si>
  <si>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</si>
  <si>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</si>
  <si>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</si>
  <si>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</si>
  <si>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</si>
  <si>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</si>
  <si>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</si>
  <si>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</si>
  <si>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</si>
  <si>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</si>
  <si>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</si>
  <si>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</si>
  <si>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</si>
  <si>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</si>
  <si>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</si>
  <si>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</si>
  <si>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</si>
  <si>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</si>
  <si>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</si>
  <si>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</si>
  <si>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</si>
  <si>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</si>
  <si>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</si>
  <si>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</si>
  <si>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</si>
  <si>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</si>
  <si>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</si>
  <si>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</si>
  <si>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</si>
  <si>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</si>
  <si>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</si>
  <si>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</si>
  <si>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</si>
  <si>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</si>
  <si>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</si>
  <si>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</si>
  <si>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</si>
  <si>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</si>
  <si>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</si>
  <si>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</si>
  <si>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</si>
  <si>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</si>
  <si>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</si>
  <si>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</si>
  <si>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</si>
  <si>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</si>
  <si>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</si>
  <si>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</si>
  <si>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</si>
  <si>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</si>
  <si>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</si>
  <si>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</si>
  <si>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</si>
  <si>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</si>
  <si>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</si>
  <si>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</si>
  <si>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</si>
  <si>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</si>
  <si>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</si>
  <si>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</si>
  <si>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</si>
  <si>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</si>
  <si>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</si>
  <si>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</si>
  <si>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</si>
  <si>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</si>
  <si>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</si>
  <si>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</si>
  <si>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</si>
  <si>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</si>
  <si>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</si>
  <si>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</si>
  <si>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</si>
  <si>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</si>
  <si>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</si>
  <si>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</si>
  <si>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</si>
  <si>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</si>
  <si>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</si>
  <si>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</si>
  <si>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</si>
  <si>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</si>
  <si>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</si>
  <si>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</si>
  <si>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</si>
  <si>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</si>
  <si>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</si>
  <si>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</si>
  <si>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</si>
  <si>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</si>
  <si>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</si>
  <si>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</si>
  <si>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</si>
  <si>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</si>
  <si>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</si>
  <si>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</si>
  <si>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</si>
  <si>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</si>
  <si>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</si>
  <si>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</si>
  <si>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</si>
  <si>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</si>
  <si>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</si>
  <si>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</si>
  <si>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</si>
  <si>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</si>
  <si>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</si>
  <si>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</si>
  <si>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</si>
  <si>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</si>
  <si>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</si>
  <si>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</si>
  <si>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</si>
  <si>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</si>
  <si>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</si>
  <si>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</si>
  <si>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</si>
  <si>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</si>
  <si>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</si>
  <si>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</si>
  <si>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</si>
  <si>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</si>
  <si>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</si>
  <si>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</si>
  <si>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</si>
  <si>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</si>
  <si>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</si>
  <si>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</si>
  <si>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</si>
  <si>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</si>
  <si>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</si>
  <si>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</si>
  <si>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</si>
  <si>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</si>
  <si>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</si>
  <si>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</si>
  <si>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</si>
  <si>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</si>
  <si>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</si>
  <si>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</si>
  <si>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</si>
  <si>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</si>
  <si>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</si>
  <si>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</si>
  <si>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</si>
  <si>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</si>
  <si>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</si>
  <si>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</si>
  <si>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</si>
  <si>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</si>
  <si>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</si>
  <si>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</si>
  <si>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</si>
  <si>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</si>
  <si>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</si>
  <si>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</si>
  <si>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</si>
  <si>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</si>
  <si>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</si>
  <si>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</si>
  <si>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</si>
  <si>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</si>
  <si>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</si>
  <si>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</si>
  <si>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</si>
  <si>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</si>
  <si>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</si>
  <si>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</si>
  <si>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</si>
  <si>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</si>
  <si>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</si>
  <si>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</si>
  <si>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</si>
  <si>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</si>
  <si>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</si>
  <si>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</si>
  <si>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</si>
  <si>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</si>
  <si>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</si>
  <si>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</si>
  <si>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</si>
  <si>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</si>
  <si>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</si>
  <si>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</si>
  <si>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</si>
  <si>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</si>
  <si>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</si>
  <si>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</si>
  <si>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</si>
  <si>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</si>
  <si>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</si>
  <si>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</si>
  <si>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</si>
  <si>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</si>
  <si>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</si>
  <si>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</si>
  <si>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</si>
  <si>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</si>
  <si>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</si>
  <si>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</si>
  <si>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</si>
  <si>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</si>
  <si>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</si>
  <si>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</si>
  <si>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</si>
  <si>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</si>
  <si>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</si>
  <si>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</si>
  <si>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</si>
  <si>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</si>
  <si>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</si>
  <si>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</si>
  <si>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</si>
  <si>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</si>
  <si>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</si>
  <si>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</si>
  <si>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</si>
  <si>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</si>
  <si>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</si>
  <si>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</si>
  <si>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</si>
  <si>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</si>
  <si>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</si>
  <si>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</si>
  <si>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</si>
  <si>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</si>
  <si>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</si>
  <si>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</si>
  <si>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</si>
  <si>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</si>
  <si>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</si>
  <si>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</si>
  <si>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</si>
  <si>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</si>
  <si>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</si>
  <si>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</si>
  <si>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</si>
  <si>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</si>
  <si>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</si>
  <si>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</si>
  <si>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</si>
  <si>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</si>
  <si>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</si>
  <si>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</si>
  <si>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</si>
  <si>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</si>
  <si>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</si>
  <si>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</si>
  <si>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</si>
  <si>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</si>
  <si>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</si>
  <si>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</si>
  <si>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</si>
  <si>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</si>
  <si>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</si>
  <si>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</si>
  <si>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</si>
  <si>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</si>
  <si>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</si>
  <si>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</si>
  <si>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</si>
  <si>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</si>
  <si>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</si>
  <si>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</si>
  <si>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</si>
  <si>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</si>
  <si>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</si>
  <si>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</si>
  <si>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</si>
  <si>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</si>
  <si>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</si>
  <si>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</si>
  <si>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</si>
  <si>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</si>
  <si>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</si>
  <si>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</si>
  <si>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</si>
  <si>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</si>
  <si>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</si>
  <si>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</si>
  <si>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</si>
  <si>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</si>
  <si>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</si>
  <si>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</si>
  <si>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</si>
  <si>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</si>
  <si>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</si>
  <si>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</si>
  <si>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</si>
  <si>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</si>
  <si>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</si>
  <si>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</si>
  <si>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</si>
  <si>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</si>
  <si>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</si>
  <si>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</si>
  <si>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</si>
  <si>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</si>
  <si>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</si>
  <si>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</si>
  <si>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</si>
  <si>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</si>
  <si>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</si>
  <si>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</si>
  <si>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</si>
  <si>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</si>
  <si>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</si>
  <si>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</si>
  <si>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</si>
  <si>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</si>
  <si>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</si>
  <si>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</si>
  <si>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</si>
  <si>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</si>
  <si>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</si>
  <si>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</si>
  <si>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</si>
  <si>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</si>
  <si>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</si>
  <si>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</si>
  <si>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</si>
  <si>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</si>
  <si>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</si>
  <si>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</si>
  <si>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</si>
  <si>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</si>
  <si>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</si>
  <si>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</si>
  <si>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</si>
  <si>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</si>
  <si>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</si>
  <si>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</si>
  <si>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</si>
  <si>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</si>
  <si>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</si>
  <si>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</si>
  <si>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</si>
  <si>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</si>
  <si>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</si>
  <si>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</si>
  <si>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</si>
  <si>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</si>
  <si>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</si>
  <si>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</si>
  <si>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</si>
  <si>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</si>
  <si>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</si>
  <si>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</si>
  <si>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</si>
  <si>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</si>
  <si>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</si>
  <si>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</si>
  <si>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</si>
  <si>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</si>
  <si>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</si>
  <si>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</si>
  <si>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</si>
  <si>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</si>
  <si>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</si>
  <si>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</si>
  <si>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</si>
  <si>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</si>
  <si>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</si>
  <si>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</si>
  <si>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</si>
  <si>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</si>
  <si>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</si>
  <si>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</si>
  <si>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</si>
  <si>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</si>
  <si>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</si>
  <si>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</si>
  <si>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</si>
  <si>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</si>
  <si>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</si>
  <si>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</si>
  <si>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</si>
  <si>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</si>
  <si>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</si>
  <si>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</si>
  <si>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</si>
  <si>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</si>
  <si>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</si>
  <si>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</si>
  <si>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</si>
  <si>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</si>
  <si>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</si>
  <si>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</si>
  <si>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</si>
  <si>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</si>
  <si>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</si>
  <si>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</si>
  <si>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</si>
  <si>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</si>
  <si>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</si>
  <si>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</si>
  <si>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</si>
  <si>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</si>
  <si>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</si>
  <si>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</si>
  <si>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</si>
  <si>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</si>
  <si>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</si>
  <si>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</si>
  <si>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</si>
  <si>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</si>
  <si>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</si>
  <si>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</si>
  <si>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</si>
  <si>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</si>
  <si>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</si>
  <si>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</si>
  <si>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</si>
  <si>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</si>
  <si>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</si>
  <si>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</si>
  <si>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</si>
  <si>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</si>
  <si>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</si>
  <si>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</si>
  <si>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</si>
  <si>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</si>
  <si>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</si>
  <si>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</si>
  <si>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</si>
  <si>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</si>
  <si>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</si>
  <si>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</si>
  <si>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</si>
  <si>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</si>
  <si>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</si>
  <si>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</si>
  <si>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</si>
  <si>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</si>
  <si>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</si>
  <si>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</si>
  <si>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</si>
  <si>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</si>
  <si>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</si>
  <si>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</si>
  <si>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</si>
  <si>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</si>
  <si>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</si>
  <si>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</si>
  <si>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</si>
  <si>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</si>
  <si>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</si>
  <si>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</si>
  <si>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</si>
  <si>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</si>
  <si>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</si>
  <si>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</si>
  <si>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</si>
  <si>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</si>
  <si>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</si>
  <si>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</si>
  <si>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</si>
  <si>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</si>
  <si>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</si>
  <si>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</si>
  <si>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</si>
  <si>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</si>
  <si>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</si>
  <si>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</si>
  <si>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</si>
  <si>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</si>
  <si>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</si>
  <si>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</si>
  <si>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</si>
  <si>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</si>
  <si>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</si>
  <si>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</si>
  <si>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</si>
  <si>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</si>
  <si>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</si>
  <si>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</si>
  <si>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</si>
  <si>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</si>
  <si>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</si>
  <si>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</si>
  <si>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</si>
  <si>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</si>
  <si>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</si>
  <si>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</si>
  <si>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</si>
  <si>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</si>
  <si>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</si>
  <si>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</si>
  <si>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</si>
  <si>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</si>
  <si>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</si>
  <si>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</si>
  <si>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</si>
  <si>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</si>
  <si>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</si>
  <si>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</si>
  <si>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</si>
  <si>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</si>
  <si>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</si>
  <si>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</si>
  <si>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</si>
  <si>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</si>
  <si>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</si>
  <si>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</si>
  <si>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</si>
  <si>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</si>
  <si>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</si>
  <si>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</si>
  <si>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</si>
  <si>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</si>
  <si>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</si>
  <si>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</si>
  <si>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</si>
  <si>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</si>
  <si>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</si>
  <si>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</si>
  <si>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</si>
  <si>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</si>
  <si>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</si>
  <si>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</si>
  <si>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</si>
  <si>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</si>
  <si>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</si>
  <si>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</si>
  <si>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</si>
  <si>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</si>
  <si>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</si>
  <si>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</si>
  <si>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</si>
  <si>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</si>
  <si>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</si>
  <si>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</si>
  <si>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</si>
  <si>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</si>
  <si>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</si>
  <si>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</si>
  <si>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</si>
  <si>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</si>
  <si>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</si>
  <si>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</si>
  <si>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</si>
  <si>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</si>
  <si>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</si>
  <si>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</si>
  <si>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</si>
  <si>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</si>
  <si>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</si>
  <si>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</si>
  <si>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</si>
  <si>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</si>
  <si>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</si>
  <si>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</si>
  <si>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</si>
  <si>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</si>
  <si>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</si>
  <si>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</si>
  <si>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</si>
  <si>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</si>
  <si>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</si>
  <si>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</si>
  <si>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</si>
  <si>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</si>
  <si>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</si>
  <si>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</si>
  <si>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</si>
  <si>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</si>
  <si>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</si>
  <si>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</si>
  <si>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</si>
  <si>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</si>
  <si>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</si>
  <si>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</si>
  <si>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</si>
  <si>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</si>
  <si>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</si>
  <si>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</si>
  <si>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</si>
  <si>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</si>
  <si>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</si>
  <si>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</si>
  <si>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</si>
  <si>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</si>
  <si>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</si>
  <si>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</si>
  <si>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</si>
  <si>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</si>
  <si>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</si>
  <si>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</si>
  <si>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</si>
  <si>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</si>
  <si>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</si>
  <si>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</si>
  <si>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</si>
  <si>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</si>
  <si>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</si>
  <si>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</si>
  <si>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</si>
  <si>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</si>
  <si>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</si>
  <si>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</si>
  <si>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</si>
  <si>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</si>
  <si>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</si>
  <si>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</si>
  <si>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</si>
  <si>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</si>
  <si>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</si>
  <si>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</si>
  <si>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</si>
  <si>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</si>
  <si>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</si>
  <si>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</si>
  <si>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</si>
  <si>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</si>
  <si>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</si>
  <si>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</si>
  <si>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</si>
  <si>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</si>
  <si>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</si>
  <si>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</si>
  <si>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</si>
  <si>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</si>
  <si>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</si>
  <si>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</si>
  <si>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</si>
  <si>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</si>
  <si>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</si>
  <si>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</si>
  <si>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</si>
  <si>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</si>
  <si>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</si>
  <si>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</si>
  <si>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</si>
  <si>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</si>
  <si>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</si>
  <si>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</si>
  <si>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</si>
  <si>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</si>
  <si>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</si>
  <si>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</si>
  <si>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</si>
  <si>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</si>
  <si>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</si>
  <si>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</si>
  <si>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</si>
  <si>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</si>
  <si>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</si>
  <si>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</si>
  <si>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</si>
  <si>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</si>
  <si>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</si>
  <si>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</si>
  <si>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</si>
  <si>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</si>
  <si>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</si>
  <si>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</si>
  <si>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</si>
  <si>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</si>
  <si>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</si>
  <si>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</si>
  <si>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GRAD ROVINJ - ROVIGNO</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</si>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</sst>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workbookViewId="0"/>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11620762.09</v>
      </c>
      <c r="D2" s="7">
        <f>'PR-RAS'!E6</f>
        <v>12829529.18</v>
      </c>
      <c r="E2" s="7">
        <v>0</v>
      </c>
      <c r="F2" s="7">
        <v>0</v>
      </c>
      <c r="G2" s="8">
        <f t="shared" ref="G2:G274" si="0">(B2/1000)*(C2*1+D2*2)</f>
        <v>37279.820450000007</v>
      </c>
      <c r="H2" s="8">
        <f t="shared" ref="H2:H274" si="1">ABS(C2-ROUND(C2,0))+ABS(D2-ROUND(D2,0))</f>
        <v>0.26999999955296516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7800597.7599999998</v>
      </c>
      <c r="D3" s="2">
        <f>'PR-RAS'!E7</f>
        <v>8595802.1799999997</v>
      </c>
      <c r="E3" s="2">
        <v>0</v>
      </c>
      <c r="F3" s="2">
        <v>0</v>
      </c>
      <c r="G3" s="3">
        <f t="shared" si="0"/>
        <v>49984.404239999996</v>
      </c>
      <c r="H3" s="3">
        <f t="shared" si="1"/>
        <v>0.41999999992549419</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5662178.3899999997</v>
      </c>
      <c r="D4" s="2">
        <f>'PR-RAS'!E8</f>
        <v>6510670.6399999997</v>
      </c>
      <c r="E4" s="2">
        <v>0</v>
      </c>
      <c r="F4" s="2">
        <v>0</v>
      </c>
      <c r="G4" s="3">
        <f t="shared" si="0"/>
        <v>56050.559009999997</v>
      </c>
      <c r="H4" s="3">
        <f t="shared" si="1"/>
        <v>0.75</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4031798.58</v>
      </c>
      <c r="D5" s="2">
        <f>'PR-RAS'!E9</f>
        <v>4756454.05</v>
      </c>
      <c r="E5" s="2">
        <v>0</v>
      </c>
      <c r="F5" s="2">
        <v>0</v>
      </c>
      <c r="G5" s="3">
        <f t="shared" si="0"/>
        <v>54178.826719999997</v>
      </c>
      <c r="H5" s="3">
        <f t="shared" si="1"/>
        <v>0.46999999973922968</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589999.17000000004</v>
      </c>
      <c r="D6" s="2">
        <f>'PR-RAS'!E10</f>
        <v>694686.16</v>
      </c>
      <c r="E6" s="2">
        <v>0</v>
      </c>
      <c r="F6" s="2">
        <v>0</v>
      </c>
      <c r="G6" s="3">
        <f t="shared" si="0"/>
        <v>9896.8574500000013</v>
      </c>
      <c r="H6" s="3">
        <f t="shared" si="1"/>
        <v>0.33000000007450581</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664487.38</v>
      </c>
      <c r="D7" s="2">
        <f>'PR-RAS'!E11</f>
        <v>902861.55</v>
      </c>
      <c r="E7" s="2">
        <v>0</v>
      </c>
      <c r="F7" s="2">
        <v>0</v>
      </c>
      <c r="G7" s="3">
        <f t="shared" si="0"/>
        <v>14821.26288</v>
      </c>
      <c r="H7" s="3">
        <f t="shared" si="1"/>
        <v>0.82999999995809048</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847557.04</v>
      </c>
      <c r="D8" s="2">
        <f>'PR-RAS'!E12</f>
        <v>715541.43</v>
      </c>
      <c r="E8" s="2">
        <v>0</v>
      </c>
      <c r="F8" s="2">
        <v>0</v>
      </c>
      <c r="G8" s="3">
        <f t="shared" si="0"/>
        <v>15950.479300000003</v>
      </c>
      <c r="H8" s="3">
        <f t="shared" si="1"/>
        <v>0.47000000008847564</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407982.48</v>
      </c>
      <c r="D9" s="2">
        <f>'PR-RAS'!E13</f>
        <v>491249.65</v>
      </c>
      <c r="E9" s="2">
        <v>0</v>
      </c>
      <c r="F9" s="2">
        <v>0</v>
      </c>
      <c r="G9" s="3">
        <f t="shared" si="0"/>
        <v>11123.854240000001</v>
      </c>
      <c r="H9" s="3">
        <f t="shared" si="1"/>
        <v>0.82999999995809048</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609.77</v>
      </c>
      <c r="D10" s="2">
        <f>'PR-RAS'!E14</f>
        <v>800.8</v>
      </c>
      <c r="E10" s="2">
        <v>0</v>
      </c>
      <c r="F10" s="2">
        <v>0</v>
      </c>
      <c r="G10" s="3">
        <f t="shared" si="0"/>
        <v>19.902329999999999</v>
      </c>
      <c r="H10" s="3">
        <f t="shared" si="1"/>
        <v>0.43000000000006366</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880256.03</v>
      </c>
      <c r="D11" s="2">
        <f>'PR-RAS'!E15</f>
        <v>1050923</v>
      </c>
      <c r="E11" s="2">
        <v>0</v>
      </c>
      <c r="F11" s="2">
        <v>0</v>
      </c>
      <c r="G11" s="3">
        <f t="shared" si="0"/>
        <v>29821.020300000004</v>
      </c>
      <c r="H11" s="3">
        <f t="shared" si="1"/>
        <v>3.0000000027939677E-2</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1944002.9700000002</v>
      </c>
      <c r="D19" s="2">
        <f>'PR-RAS'!E23</f>
        <v>1850305.07</v>
      </c>
      <c r="E19" s="2">
        <v>0</v>
      </c>
      <c r="F19" s="2">
        <v>0</v>
      </c>
      <c r="G19" s="3">
        <f t="shared" si="0"/>
        <v>101603.03598</v>
      </c>
      <c r="H19" s="3">
        <f t="shared" si="1"/>
        <v>9.9999999860301614E-2</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893468.66</v>
      </c>
      <c r="D20" s="2">
        <f>'PR-RAS'!E24</f>
        <v>621209.49</v>
      </c>
      <c r="E20" s="2">
        <v>0</v>
      </c>
      <c r="F20" s="2">
        <v>0</v>
      </c>
      <c r="G20" s="3">
        <f t="shared" si="0"/>
        <v>40581.865160000001</v>
      </c>
      <c r="H20" s="3">
        <f t="shared" si="1"/>
        <v>0.82999999995809048</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1050534.31</v>
      </c>
      <c r="D23" s="2">
        <f>'PR-RAS'!E27</f>
        <v>1229095.58</v>
      </c>
      <c r="E23" s="2">
        <v>0</v>
      </c>
      <c r="F23" s="2">
        <v>0</v>
      </c>
      <c r="G23" s="3">
        <f t="shared" si="0"/>
        <v>77191.960340000005</v>
      </c>
      <c r="H23" s="3">
        <f t="shared" si="1"/>
        <v>0.72999999998137355</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194416.4</v>
      </c>
      <c r="D25" s="2">
        <f>'PR-RAS'!E29</f>
        <v>234826.47</v>
      </c>
      <c r="E25" s="2">
        <v>0</v>
      </c>
      <c r="F25" s="2">
        <v>0</v>
      </c>
      <c r="G25" s="3">
        <f t="shared" si="0"/>
        <v>15937.66416</v>
      </c>
      <c r="H25" s="3">
        <f t="shared" si="1"/>
        <v>0.86999999999534339</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193777.8</v>
      </c>
      <c r="D27" s="2">
        <f>'PR-RAS'!E31</f>
        <v>233298.19</v>
      </c>
      <c r="E27" s="2">
        <v>0</v>
      </c>
      <c r="F27" s="2">
        <v>0</v>
      </c>
      <c r="G27" s="3">
        <f t="shared" si="0"/>
        <v>17169.728679999997</v>
      </c>
      <c r="H27" s="3">
        <f t="shared" si="1"/>
        <v>0.39000000001396984</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638.6</v>
      </c>
      <c r="D29" s="2">
        <f>'PR-RAS'!E33</f>
        <v>1528.28</v>
      </c>
      <c r="E29" s="2">
        <v>0</v>
      </c>
      <c r="F29" s="2">
        <v>0</v>
      </c>
      <c r="G29" s="3">
        <f t="shared" si="0"/>
        <v>103.46447999999999</v>
      </c>
      <c r="H29" s="3">
        <f t="shared" si="1"/>
        <v>0.67999999999994998</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332809.73</v>
      </c>
      <c r="D45" s="2">
        <f>'PR-RAS'!E49</f>
        <v>2254328.9299999997</v>
      </c>
      <c r="E45" s="2">
        <v>0</v>
      </c>
      <c r="F45" s="2">
        <v>0</v>
      </c>
      <c r="G45" s="3">
        <f t="shared" si="0"/>
        <v>213024.57395999998</v>
      </c>
      <c r="H45" s="3">
        <f t="shared" si="1"/>
        <v>0.34000000031664968</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160284.91</v>
      </c>
      <c r="D54" s="2">
        <f>'PR-RAS'!E58</f>
        <v>545538.84</v>
      </c>
      <c r="E54" s="2">
        <v>0</v>
      </c>
      <c r="F54" s="2">
        <v>0</v>
      </c>
      <c r="G54" s="3">
        <f t="shared" si="0"/>
        <v>66322.217269999994</v>
      </c>
      <c r="H54" s="3">
        <f t="shared" si="1"/>
        <v>0.25000000002910383</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160284.91</v>
      </c>
      <c r="D55" s="2">
        <f>'PR-RAS'!E59</f>
        <v>140538.84</v>
      </c>
      <c r="E55" s="2">
        <v>0</v>
      </c>
      <c r="F55" s="2">
        <v>0</v>
      </c>
      <c r="G55" s="3">
        <f t="shared" si="0"/>
        <v>23833.579859999998</v>
      </c>
      <c r="H55" s="3">
        <f t="shared" si="1"/>
        <v>0.25</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405000</v>
      </c>
      <c r="E56" s="2">
        <v>0</v>
      </c>
      <c r="F56" s="2">
        <v>0</v>
      </c>
      <c r="G56" s="3">
        <f t="shared" si="0"/>
        <v>44550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169809.02</v>
      </c>
      <c r="D60" s="2">
        <f>'PR-RAS'!E64</f>
        <v>127578.07</v>
      </c>
      <c r="E60" s="2">
        <v>0</v>
      </c>
      <c r="F60" s="2">
        <v>0</v>
      </c>
      <c r="G60" s="3">
        <f t="shared" si="0"/>
        <v>25072.944439999999</v>
      </c>
      <c r="H60" s="3">
        <f t="shared" si="1"/>
        <v>8.999999999650754E-2</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146567.43</v>
      </c>
      <c r="D61" s="2">
        <f>'PR-RAS'!E65</f>
        <v>116358.05</v>
      </c>
      <c r="E61" s="2">
        <v>0</v>
      </c>
      <c r="F61" s="2">
        <v>0</v>
      </c>
      <c r="G61" s="3">
        <f t="shared" si="0"/>
        <v>22757.0118</v>
      </c>
      <c r="H61" s="3">
        <f t="shared" si="1"/>
        <v>0.47999999999592546</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23241.59</v>
      </c>
      <c r="D62" s="2">
        <f>'PR-RAS'!E66</f>
        <v>11220.02</v>
      </c>
      <c r="E62" s="2">
        <v>0</v>
      </c>
      <c r="F62" s="2">
        <v>0</v>
      </c>
      <c r="G62" s="3">
        <f t="shared" si="0"/>
        <v>2786.5794300000002</v>
      </c>
      <c r="H62" s="3">
        <f t="shared" si="1"/>
        <v>0.43000000000029104</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2715.8</v>
      </c>
      <c r="D70" s="2">
        <f>'PR-RAS'!E74</f>
        <v>1581212.02</v>
      </c>
      <c r="E70" s="2">
        <v>0</v>
      </c>
      <c r="F70" s="2">
        <v>0</v>
      </c>
      <c r="G70" s="3">
        <f t="shared" si="0"/>
        <v>218394.64896000002</v>
      </c>
      <c r="H70" s="3">
        <f t="shared" si="1"/>
        <v>0.22000000001844455</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2715.8</v>
      </c>
      <c r="D72" s="2">
        <f>'PR-RAS'!E76</f>
        <v>1581212.02</v>
      </c>
      <c r="E72" s="2">
        <v>0</v>
      </c>
      <c r="F72" s="2">
        <v>0</v>
      </c>
      <c r="G72" s="3">
        <f t="shared" si="0"/>
        <v>224724.92863999997</v>
      </c>
      <c r="H72" s="3">
        <f t="shared" si="1"/>
        <v>0.22000000001844455</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940248.23</v>
      </c>
      <c r="D78" s="2">
        <f>'PR-RAS'!E82</f>
        <v>577394.04999999993</v>
      </c>
      <c r="E78" s="2">
        <v>0</v>
      </c>
      <c r="F78" s="2">
        <v>0</v>
      </c>
      <c r="G78" s="3">
        <f t="shared" si="0"/>
        <v>161317.79741</v>
      </c>
      <c r="H78" s="3">
        <f t="shared" si="1"/>
        <v>0.27999999991152436</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56338.62</v>
      </c>
      <c r="D79" s="2">
        <f>'PR-RAS'!E83</f>
        <v>37702.080000000002</v>
      </c>
      <c r="E79" s="2">
        <v>0</v>
      </c>
      <c r="F79" s="2">
        <v>0</v>
      </c>
      <c r="G79" s="3">
        <f t="shared" si="0"/>
        <v>10275.93684</v>
      </c>
      <c r="H79" s="3">
        <f t="shared" si="1"/>
        <v>0.45999999999912689</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21583.72</v>
      </c>
      <c r="D81" s="2">
        <f>'PR-RAS'!E85</f>
        <v>17073.2</v>
      </c>
      <c r="E81" s="2">
        <v>0</v>
      </c>
      <c r="F81" s="2">
        <v>0</v>
      </c>
      <c r="G81" s="3">
        <f t="shared" si="0"/>
        <v>4458.4096</v>
      </c>
      <c r="H81" s="3">
        <f t="shared" si="1"/>
        <v>0.47999999999956344</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34754.730000000003</v>
      </c>
      <c r="D82" s="2">
        <f>'PR-RAS'!E86</f>
        <v>20628.88</v>
      </c>
      <c r="E82" s="2">
        <v>0</v>
      </c>
      <c r="F82" s="2">
        <v>0</v>
      </c>
      <c r="G82" s="3">
        <f t="shared" si="0"/>
        <v>6157.0116900000003</v>
      </c>
      <c r="H82" s="3">
        <f t="shared" si="1"/>
        <v>0.38999999999577994</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0.17</v>
      </c>
      <c r="D83" s="2">
        <f>'PR-RAS'!E87</f>
        <v>0</v>
      </c>
      <c r="E83" s="2">
        <v>0</v>
      </c>
      <c r="F83" s="2">
        <v>0</v>
      </c>
      <c r="G83" s="3">
        <f t="shared" si="0"/>
        <v>1.3940000000000001E-2</v>
      </c>
      <c r="H83" s="3">
        <f t="shared" si="1"/>
        <v>0.17</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883405</v>
      </c>
      <c r="D87" s="2">
        <f>'PR-RAS'!E91</f>
        <v>539313.69999999995</v>
      </c>
      <c r="E87" s="2">
        <v>0</v>
      </c>
      <c r="F87" s="2">
        <v>0</v>
      </c>
      <c r="G87" s="3">
        <f t="shared" si="0"/>
        <v>168734.78639999998</v>
      </c>
      <c r="H87" s="3">
        <f t="shared" si="1"/>
        <v>0.30000000004656613</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45428.6</v>
      </c>
      <c r="D88" s="2">
        <f>'PR-RAS'!E92</f>
        <v>57233.8</v>
      </c>
      <c r="E88" s="2">
        <v>0</v>
      </c>
      <c r="F88" s="2">
        <v>0</v>
      </c>
      <c r="G88" s="3">
        <f t="shared" si="0"/>
        <v>13910.9694</v>
      </c>
      <c r="H88" s="3">
        <f t="shared" si="1"/>
        <v>0.59999999999854481</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753725.91</v>
      </c>
      <c r="D89" s="2">
        <f>'PR-RAS'!E93</f>
        <v>452089.38</v>
      </c>
      <c r="E89" s="2">
        <v>0</v>
      </c>
      <c r="F89" s="2">
        <v>0</v>
      </c>
      <c r="G89" s="3">
        <f t="shared" si="0"/>
        <v>145895.61095999999</v>
      </c>
      <c r="H89" s="3">
        <f t="shared" si="1"/>
        <v>0.46999999997206032</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83292.11</v>
      </c>
      <c r="D90" s="2">
        <f>'PR-RAS'!E94</f>
        <v>29990.52</v>
      </c>
      <c r="E90" s="2">
        <v>0</v>
      </c>
      <c r="F90" s="2">
        <v>0</v>
      </c>
      <c r="G90" s="3">
        <f t="shared" si="0"/>
        <v>12751.31035</v>
      </c>
      <c r="H90" s="3">
        <f t="shared" si="1"/>
        <v>0.59000000000014552</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958.38</v>
      </c>
      <c r="D93" s="2">
        <f>'PR-RAS'!E97</f>
        <v>0</v>
      </c>
      <c r="E93" s="2">
        <v>0</v>
      </c>
      <c r="F93" s="2">
        <v>0</v>
      </c>
      <c r="G93" s="3">
        <f t="shared" si="0"/>
        <v>88.170959999999994</v>
      </c>
      <c r="H93" s="3">
        <f t="shared" si="1"/>
        <v>0.37999999999999545</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504.61</v>
      </c>
      <c r="D94" s="2">
        <f>'PR-RAS'!E98</f>
        <v>378.27</v>
      </c>
      <c r="E94" s="2">
        <v>0</v>
      </c>
      <c r="F94" s="2">
        <v>0</v>
      </c>
      <c r="G94" s="3">
        <f t="shared" si="0"/>
        <v>117.28695</v>
      </c>
      <c r="H94" s="3">
        <f t="shared" si="1"/>
        <v>0.65999999999996817</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504.61</v>
      </c>
      <c r="D96" s="2">
        <f>'PR-RAS'!E100</f>
        <v>378.27</v>
      </c>
      <c r="E96" s="2">
        <v>0</v>
      </c>
      <c r="F96" s="2">
        <v>0</v>
      </c>
      <c r="G96" s="3">
        <f t="shared" si="0"/>
        <v>119.80925000000001</v>
      </c>
      <c r="H96" s="3">
        <f t="shared" si="1"/>
        <v>0.65999999999996817</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2462522.09</v>
      </c>
      <c r="D102" s="2">
        <f>'PR-RAS'!E106</f>
        <v>944551.62</v>
      </c>
      <c r="E102" s="2">
        <v>0</v>
      </c>
      <c r="F102" s="2">
        <v>0</v>
      </c>
      <c r="G102" s="3">
        <f t="shared" si="0"/>
        <v>439514.15833000006</v>
      </c>
      <c r="H102" s="3">
        <f t="shared" si="1"/>
        <v>0.469999999855645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548394.59</v>
      </c>
      <c r="D103" s="2">
        <f>'PR-RAS'!E107</f>
        <v>579235.12</v>
      </c>
      <c r="E103" s="2">
        <v>0</v>
      </c>
      <c r="F103" s="2">
        <v>0</v>
      </c>
      <c r="G103" s="3">
        <f t="shared" si="0"/>
        <v>174100.21265999999</v>
      </c>
      <c r="H103" s="3">
        <f t="shared" si="1"/>
        <v>0.53000000002793968</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340487.32</v>
      </c>
      <c r="D105" s="2">
        <f>'PR-RAS'!E109</f>
        <v>360364.65</v>
      </c>
      <c r="E105" s="2">
        <v>0</v>
      </c>
      <c r="F105" s="2">
        <v>0</v>
      </c>
      <c r="G105" s="3">
        <f t="shared" si="0"/>
        <v>110366.52848000001</v>
      </c>
      <c r="H105" s="3">
        <f t="shared" si="1"/>
        <v>0.66999999998370185</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1158.1199999999999</v>
      </c>
      <c r="D106" s="2">
        <f>'PR-RAS'!E110</f>
        <v>124.32</v>
      </c>
      <c r="E106" s="2">
        <v>0</v>
      </c>
      <c r="F106" s="2">
        <v>0</v>
      </c>
      <c r="G106" s="3">
        <f t="shared" si="0"/>
        <v>147.70979999999997</v>
      </c>
      <c r="H106" s="3">
        <f t="shared" si="1"/>
        <v>0.43999999999988404</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206749.15</v>
      </c>
      <c r="D107" s="2">
        <f>'PR-RAS'!E111</f>
        <v>218746.15</v>
      </c>
      <c r="E107" s="2">
        <v>0</v>
      </c>
      <c r="F107" s="2">
        <v>0</v>
      </c>
      <c r="G107" s="3">
        <f t="shared" si="0"/>
        <v>68289.593699999998</v>
      </c>
      <c r="H107" s="3">
        <f t="shared" si="1"/>
        <v>0.29999999998835847</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25455.41</v>
      </c>
      <c r="D108" s="2">
        <f>'PR-RAS'!E112</f>
        <v>48676.770000000004</v>
      </c>
      <c r="E108" s="2">
        <v>0</v>
      </c>
      <c r="F108" s="2">
        <v>0</v>
      </c>
      <c r="G108" s="3">
        <f t="shared" si="0"/>
        <v>13140.557650000001</v>
      </c>
      <c r="H108" s="3">
        <f t="shared" si="1"/>
        <v>0.63999999999577994</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2159.66</v>
      </c>
      <c r="D110" s="2">
        <f>'PR-RAS'!E114</f>
        <v>6.58</v>
      </c>
      <c r="E110" s="2">
        <v>0</v>
      </c>
      <c r="F110" s="2">
        <v>0</v>
      </c>
      <c r="G110" s="3">
        <f t="shared" si="0"/>
        <v>236.83737999999997</v>
      </c>
      <c r="H110" s="3">
        <f t="shared" si="1"/>
        <v>0.76000000000014545</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1190.58</v>
      </c>
      <c r="E111" s="2">
        <v>0</v>
      </c>
      <c r="F111" s="2">
        <v>0</v>
      </c>
      <c r="G111" s="3">
        <f t="shared" si="0"/>
        <v>261.92759999999998</v>
      </c>
      <c r="H111" s="3">
        <f t="shared" si="1"/>
        <v>0.42000000000007276</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23295.75</v>
      </c>
      <c r="D113" s="2">
        <f>'PR-RAS'!E117</f>
        <v>17789.43</v>
      </c>
      <c r="E113" s="2">
        <v>0</v>
      </c>
      <c r="F113" s="2">
        <v>0</v>
      </c>
      <c r="G113" s="3">
        <f t="shared" si="0"/>
        <v>6593.9563200000002</v>
      </c>
      <c r="H113" s="3">
        <f t="shared" si="1"/>
        <v>0.68000000000029104</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29690.18</v>
      </c>
      <c r="E115" s="2">
        <v>0</v>
      </c>
      <c r="F115" s="2">
        <v>0</v>
      </c>
      <c r="G115" s="3">
        <f t="shared" si="0"/>
        <v>6769.3610400000007</v>
      </c>
      <c r="H115" s="3">
        <f t="shared" si="1"/>
        <v>0.18000000000029104</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1888672.0899999999</v>
      </c>
      <c r="D116" s="2">
        <f>'PR-RAS'!E120</f>
        <v>316639.73</v>
      </c>
      <c r="E116" s="2">
        <v>0</v>
      </c>
      <c r="F116" s="2">
        <v>0</v>
      </c>
      <c r="G116" s="3">
        <f t="shared" si="0"/>
        <v>290024.42825</v>
      </c>
      <c r="H116" s="3">
        <f t="shared" si="1"/>
        <v>0.35999999986961484</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238242.15</v>
      </c>
      <c r="D117" s="2">
        <f>'PR-RAS'!E121</f>
        <v>94618.35</v>
      </c>
      <c r="E117" s="2">
        <v>0</v>
      </c>
      <c r="F117" s="2">
        <v>0</v>
      </c>
      <c r="G117" s="3">
        <f t="shared" si="0"/>
        <v>49587.546600000001</v>
      </c>
      <c r="H117" s="3">
        <f t="shared" si="1"/>
        <v>0.5</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1650429.94</v>
      </c>
      <c r="D118" s="2">
        <f>'PR-RAS'!E122</f>
        <v>222021.38</v>
      </c>
      <c r="E118" s="2">
        <v>0</v>
      </c>
      <c r="F118" s="2">
        <v>0</v>
      </c>
      <c r="G118" s="3">
        <f t="shared" si="0"/>
        <v>245053.30590000001</v>
      </c>
      <c r="H118" s="3">
        <f t="shared" si="1"/>
        <v>0.44000000006053597</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59859.7</v>
      </c>
      <c r="D121" s="2">
        <f>'PR-RAS'!E125</f>
        <v>430992.77</v>
      </c>
      <c r="E121" s="2">
        <v>0</v>
      </c>
      <c r="F121" s="2">
        <v>0</v>
      </c>
      <c r="G121" s="3">
        <f t="shared" si="0"/>
        <v>110621.42879999999</v>
      </c>
      <c r="H121" s="3">
        <f t="shared" si="1"/>
        <v>0.52999999998428393</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41512.01</v>
      </c>
      <c r="D122" s="2">
        <f>'PR-RAS'!E126</f>
        <v>25195.75</v>
      </c>
      <c r="E122" s="2">
        <v>0</v>
      </c>
      <c r="F122" s="2">
        <v>0</v>
      </c>
      <c r="G122" s="3">
        <f t="shared" si="0"/>
        <v>11120.324710000001</v>
      </c>
      <c r="H122" s="3">
        <f t="shared" si="1"/>
        <v>0.26000000000203727</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41512.01</v>
      </c>
      <c r="D124" s="2">
        <f>'PR-RAS'!E128</f>
        <v>25195.75</v>
      </c>
      <c r="E124" s="2">
        <v>0</v>
      </c>
      <c r="F124" s="2">
        <v>0</v>
      </c>
      <c r="G124" s="3">
        <f t="shared" si="0"/>
        <v>11304.131730000001</v>
      </c>
      <c r="H124" s="3">
        <f t="shared" si="1"/>
        <v>0.26000000000203727</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18347.689999999999</v>
      </c>
      <c r="D125" s="2">
        <f>'PR-RAS'!E129</f>
        <v>405797.02</v>
      </c>
      <c r="E125" s="2">
        <v>0</v>
      </c>
      <c r="F125" s="2">
        <v>0</v>
      </c>
      <c r="G125" s="3">
        <f t="shared" si="0"/>
        <v>102912.77451999999</v>
      </c>
      <c r="H125" s="3">
        <f t="shared" si="1"/>
        <v>0.33000000001993612</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18347.689999999999</v>
      </c>
      <c r="D126" s="2">
        <f>'PR-RAS'!E130</f>
        <v>5797.02</v>
      </c>
      <c r="E126" s="2">
        <v>0</v>
      </c>
      <c r="F126" s="2">
        <v>0</v>
      </c>
      <c r="G126" s="3">
        <f t="shared" si="0"/>
        <v>3742.7162499999999</v>
      </c>
      <c r="H126" s="3">
        <f t="shared" si="1"/>
        <v>0.33000000000174623</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400000</v>
      </c>
      <c r="E127" s="2">
        <v>0</v>
      </c>
      <c r="F127" s="2">
        <v>0</v>
      </c>
      <c r="G127" s="3">
        <f t="shared" si="0"/>
        <v>100800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24724.58</v>
      </c>
      <c r="D136" s="2">
        <f>'PR-RAS'!E140</f>
        <v>26459.63</v>
      </c>
      <c r="E136" s="2">
        <v>0</v>
      </c>
      <c r="F136" s="2">
        <v>0</v>
      </c>
      <c r="G136" s="3">
        <f t="shared" si="0"/>
        <v>10481.9184</v>
      </c>
      <c r="H136" s="3">
        <f t="shared" si="1"/>
        <v>0.78999999999723514</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22673.61</v>
      </c>
      <c r="D137" s="2">
        <f>'PR-RAS'!E141</f>
        <v>26459.63</v>
      </c>
      <c r="E137" s="2">
        <v>0</v>
      </c>
      <c r="F137" s="2">
        <v>0</v>
      </c>
      <c r="G137" s="3">
        <f t="shared" si="0"/>
        <v>10280.63032</v>
      </c>
      <c r="H137" s="3">
        <f t="shared" si="1"/>
        <v>0.75999999999839929</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22673.61</v>
      </c>
      <c r="D146" s="2">
        <f>'PR-RAS'!E150</f>
        <v>26459.63</v>
      </c>
      <c r="E146" s="2">
        <v>0</v>
      </c>
      <c r="F146" s="2">
        <v>0</v>
      </c>
      <c r="G146" s="3">
        <f t="shared" si="0"/>
        <v>10960.966149999998</v>
      </c>
      <c r="H146" s="3">
        <f t="shared" si="1"/>
        <v>0.75999999999839929</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2050.9699999999998</v>
      </c>
      <c r="D147" s="2">
        <f>'PR-RAS'!E151</f>
        <v>0</v>
      </c>
      <c r="E147" s="2">
        <v>0</v>
      </c>
      <c r="F147" s="2">
        <v>0</v>
      </c>
      <c r="G147" s="3">
        <f t="shared" si="0"/>
        <v>299.44161999999994</v>
      </c>
      <c r="H147" s="3">
        <f t="shared" si="1"/>
        <v>3.0000000000200089E-2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10648657.16</v>
      </c>
      <c r="D148" s="2">
        <f>'PR-RAS'!E152</f>
        <v>11221875.390000001</v>
      </c>
      <c r="E148" s="2">
        <v>0</v>
      </c>
      <c r="F148" s="2">
        <v>0</v>
      </c>
      <c r="G148" s="3">
        <f t="shared" si="0"/>
        <v>4864583.9671799997</v>
      </c>
      <c r="H148" s="3">
        <f t="shared" si="1"/>
        <v>0.55000000074505806</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1475287.02</v>
      </c>
      <c r="D149" s="2">
        <f>'PR-RAS'!E153</f>
        <v>1507284.08</v>
      </c>
      <c r="E149" s="2">
        <v>0</v>
      </c>
      <c r="F149" s="2">
        <v>0</v>
      </c>
      <c r="G149" s="3">
        <f t="shared" si="0"/>
        <v>664498.56663999998</v>
      </c>
      <c r="H149" s="3">
        <f t="shared" si="1"/>
        <v>0.10000000009313226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1185157.52</v>
      </c>
      <c r="D150" s="2">
        <f>'PR-RAS'!E154</f>
        <v>1230665.1300000001</v>
      </c>
      <c r="E150" s="2">
        <v>0</v>
      </c>
      <c r="F150" s="2">
        <v>0</v>
      </c>
      <c r="G150" s="3">
        <f t="shared" si="0"/>
        <v>543326.67922000005</v>
      </c>
      <c r="H150" s="3">
        <f t="shared" si="1"/>
        <v>0.61000000010244548</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1178788.67</v>
      </c>
      <c r="D151" s="2">
        <f>'PR-RAS'!E155</f>
        <v>1224720.54</v>
      </c>
      <c r="E151" s="2">
        <v>0</v>
      </c>
      <c r="F151" s="2">
        <v>0</v>
      </c>
      <c r="G151" s="3">
        <f t="shared" si="0"/>
        <v>544234.46250000002</v>
      </c>
      <c r="H151" s="3">
        <f t="shared" si="1"/>
        <v>0.7900000000372529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6368.85</v>
      </c>
      <c r="D153" s="2">
        <f>'PR-RAS'!E157</f>
        <v>5944.59</v>
      </c>
      <c r="E153" s="2">
        <v>0</v>
      </c>
      <c r="F153" s="2">
        <v>0</v>
      </c>
      <c r="G153" s="3">
        <f t="shared" si="0"/>
        <v>2775.2205599999998</v>
      </c>
      <c r="H153" s="3">
        <f t="shared" si="1"/>
        <v>0.55999999999949068</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92867.9</v>
      </c>
      <c r="D155" s="2">
        <f>'PR-RAS'!E159</f>
        <v>74586.05</v>
      </c>
      <c r="E155" s="2">
        <v>0</v>
      </c>
      <c r="F155" s="2">
        <v>0</v>
      </c>
      <c r="G155" s="3">
        <f t="shared" si="0"/>
        <v>37274.159999999996</v>
      </c>
      <c r="H155" s="3">
        <f t="shared" si="1"/>
        <v>0.15000000000873115</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197261.6</v>
      </c>
      <c r="D156" s="2">
        <f>'PR-RAS'!E160</f>
        <v>202032.9</v>
      </c>
      <c r="E156" s="2">
        <v>0</v>
      </c>
      <c r="F156" s="2">
        <v>0</v>
      </c>
      <c r="G156" s="3">
        <f t="shared" si="0"/>
        <v>93205.747000000003</v>
      </c>
      <c r="H156" s="3">
        <f t="shared" si="1"/>
        <v>0.5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197261.6</v>
      </c>
      <c r="D158" s="2">
        <f>'PR-RAS'!E162</f>
        <v>202032.9</v>
      </c>
      <c r="E158" s="2">
        <v>0</v>
      </c>
      <c r="F158" s="2">
        <v>0</v>
      </c>
      <c r="G158" s="3">
        <f t="shared" si="0"/>
        <v>94408.401800000007</v>
      </c>
      <c r="H158" s="3">
        <f t="shared" si="1"/>
        <v>0.5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2908188.59</v>
      </c>
      <c r="D160" s="2">
        <f>'PR-RAS'!E164</f>
        <v>2893520.7400000007</v>
      </c>
      <c r="E160" s="2">
        <v>0</v>
      </c>
      <c r="F160" s="2">
        <v>0</v>
      </c>
      <c r="G160" s="3">
        <f t="shared" si="0"/>
        <v>1382541.5811300001</v>
      </c>
      <c r="H160" s="3">
        <f t="shared" si="1"/>
        <v>0.66999999945983291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33376.1</v>
      </c>
      <c r="D161" s="2">
        <f>'PR-RAS'!E165</f>
        <v>30781.910000000003</v>
      </c>
      <c r="E161" s="2">
        <v>0</v>
      </c>
      <c r="F161" s="2">
        <v>0</v>
      </c>
      <c r="G161" s="3">
        <f t="shared" si="0"/>
        <v>15190.387200000003</v>
      </c>
      <c r="H161" s="3">
        <f t="shared" si="1"/>
        <v>0.18999999999505235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6649.12</v>
      </c>
      <c r="D162" s="2">
        <f>'PR-RAS'!E166</f>
        <v>7235.81</v>
      </c>
      <c r="E162" s="2">
        <v>0</v>
      </c>
      <c r="F162" s="2">
        <v>0</v>
      </c>
      <c r="G162" s="3">
        <f t="shared" si="0"/>
        <v>3400.4391400000004</v>
      </c>
      <c r="H162" s="3">
        <f t="shared" si="1"/>
        <v>0.30999999999949068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21409.48</v>
      </c>
      <c r="D163" s="2">
        <f>'PR-RAS'!E167</f>
        <v>21635.47</v>
      </c>
      <c r="E163" s="2">
        <v>0</v>
      </c>
      <c r="F163" s="2">
        <v>0</v>
      </c>
      <c r="G163" s="3">
        <f t="shared" si="0"/>
        <v>10478.22804</v>
      </c>
      <c r="H163" s="3">
        <f t="shared" si="1"/>
        <v>0.9500000000007276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5317.5</v>
      </c>
      <c r="D164" s="2">
        <f>'PR-RAS'!E168</f>
        <v>1910.63</v>
      </c>
      <c r="E164" s="2">
        <v>0</v>
      </c>
      <c r="F164" s="2">
        <v>0</v>
      </c>
      <c r="G164" s="3">
        <f t="shared" si="0"/>
        <v>1489.61788</v>
      </c>
      <c r="H164" s="3">
        <f t="shared" si="1"/>
        <v>0.86999999999989086</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121768.79999999999</v>
      </c>
      <c r="D166" s="2">
        <f>'PR-RAS'!E170</f>
        <v>141386.52000000002</v>
      </c>
      <c r="E166" s="2">
        <v>0</v>
      </c>
      <c r="F166" s="2">
        <v>0</v>
      </c>
      <c r="G166" s="3">
        <f t="shared" si="0"/>
        <v>66749.403600000005</v>
      </c>
      <c r="H166" s="3">
        <f t="shared" si="1"/>
        <v>0.67999999999301508</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15538.07</v>
      </c>
      <c r="D167" s="2">
        <f>'PR-RAS'!E171</f>
        <v>14722.16</v>
      </c>
      <c r="E167" s="2">
        <v>0</v>
      </c>
      <c r="F167" s="2">
        <v>0</v>
      </c>
      <c r="G167" s="3">
        <f t="shared" si="0"/>
        <v>7467.0767400000004</v>
      </c>
      <c r="H167" s="3">
        <f t="shared" si="1"/>
        <v>0.22999999999956344</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11960.01</v>
      </c>
      <c r="D168" s="2">
        <f>'PR-RAS'!E172</f>
        <v>9676.65</v>
      </c>
      <c r="E168" s="2">
        <v>0</v>
      </c>
      <c r="F168" s="2">
        <v>0</v>
      </c>
      <c r="G168" s="3">
        <f t="shared" si="0"/>
        <v>5229.3227699999998</v>
      </c>
      <c r="H168" s="3">
        <f t="shared" si="1"/>
        <v>0.36000000000058208</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76461.179999999993</v>
      </c>
      <c r="D169" s="2">
        <f>'PR-RAS'!E173</f>
        <v>96532.34</v>
      </c>
      <c r="E169" s="2">
        <v>0</v>
      </c>
      <c r="F169" s="2">
        <v>0</v>
      </c>
      <c r="G169" s="3">
        <f t="shared" si="0"/>
        <v>45280.34448</v>
      </c>
      <c r="H169" s="3">
        <f t="shared" si="1"/>
        <v>0.51999999998952262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4499.78</v>
      </c>
      <c r="D170" s="2">
        <f>'PR-RAS'!E174</f>
        <v>2857.77</v>
      </c>
      <c r="E170" s="2">
        <v>0</v>
      </c>
      <c r="F170" s="2">
        <v>0</v>
      </c>
      <c r="G170" s="3">
        <f t="shared" si="0"/>
        <v>1726.3890800000001</v>
      </c>
      <c r="H170" s="3">
        <f t="shared" si="1"/>
        <v>0.45000000000027285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10722.65</v>
      </c>
      <c r="D171" s="2">
        <f>'PR-RAS'!E175</f>
        <v>14817.53</v>
      </c>
      <c r="E171" s="2">
        <v>0</v>
      </c>
      <c r="F171" s="2">
        <v>0</v>
      </c>
      <c r="G171" s="3">
        <f t="shared" si="0"/>
        <v>6860.8107</v>
      </c>
      <c r="H171" s="3">
        <f t="shared" si="1"/>
        <v>0.81999999999970896</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2587.11</v>
      </c>
      <c r="D173" s="2">
        <f>'PR-RAS'!E177</f>
        <v>2780.07</v>
      </c>
      <c r="E173" s="2">
        <v>0</v>
      </c>
      <c r="F173" s="2">
        <v>0</v>
      </c>
      <c r="G173" s="3">
        <f t="shared" si="0"/>
        <v>1401.327</v>
      </c>
      <c r="H173" s="3">
        <f t="shared" si="1"/>
        <v>0.18000000000029104</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2553053.5699999998</v>
      </c>
      <c r="D174" s="2">
        <f>'PR-RAS'!E178</f>
        <v>2593979.0100000002</v>
      </c>
      <c r="E174" s="2">
        <v>0</v>
      </c>
      <c r="F174" s="2">
        <v>0</v>
      </c>
      <c r="G174" s="3">
        <f t="shared" si="0"/>
        <v>1339195.00507</v>
      </c>
      <c r="H174" s="3">
        <f t="shared" si="1"/>
        <v>0.44000000040978193</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138218.37</v>
      </c>
      <c r="D175" s="2">
        <f>'PR-RAS'!E179</f>
        <v>169015.32</v>
      </c>
      <c r="E175" s="2">
        <v>0</v>
      </c>
      <c r="F175" s="2">
        <v>0</v>
      </c>
      <c r="G175" s="3">
        <f t="shared" si="0"/>
        <v>82867.327739999993</v>
      </c>
      <c r="H175" s="3">
        <f t="shared" si="1"/>
        <v>0.69000000000232831</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1313033.49</v>
      </c>
      <c r="D176" s="2">
        <f>'PR-RAS'!E180</f>
        <v>884397.06</v>
      </c>
      <c r="E176" s="2">
        <v>0</v>
      </c>
      <c r="F176" s="2">
        <v>0</v>
      </c>
      <c r="G176" s="3">
        <f t="shared" si="0"/>
        <v>539319.83175000001</v>
      </c>
      <c r="H176" s="3">
        <f t="shared" si="1"/>
        <v>0.55000000004656613</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54411.05</v>
      </c>
      <c r="D177" s="2">
        <f>'PR-RAS'!E181</f>
        <v>55431.62</v>
      </c>
      <c r="E177" s="2">
        <v>0</v>
      </c>
      <c r="F177" s="2">
        <v>0</v>
      </c>
      <c r="G177" s="3">
        <f t="shared" si="0"/>
        <v>29088.27504</v>
      </c>
      <c r="H177" s="3">
        <f t="shared" si="1"/>
        <v>0.43000000000029104</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216305.18</v>
      </c>
      <c r="D178" s="2">
        <f>'PR-RAS'!E182</f>
        <v>319751.81</v>
      </c>
      <c r="E178" s="2">
        <v>0</v>
      </c>
      <c r="F178" s="2">
        <v>0</v>
      </c>
      <c r="G178" s="3">
        <f t="shared" si="0"/>
        <v>151478.15760000001</v>
      </c>
      <c r="H178" s="3">
        <f t="shared" si="1"/>
        <v>0.36999999999534339</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47837.71</v>
      </c>
      <c r="D179" s="2">
        <f>'PR-RAS'!E183</f>
        <v>71995.72</v>
      </c>
      <c r="E179" s="2">
        <v>0</v>
      </c>
      <c r="F179" s="2">
        <v>0</v>
      </c>
      <c r="G179" s="3">
        <f t="shared" si="0"/>
        <v>34145.5887</v>
      </c>
      <c r="H179" s="3">
        <f t="shared" si="1"/>
        <v>0.56999999999970896</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25178.87</v>
      </c>
      <c r="D180" s="2">
        <f>'PR-RAS'!E184</f>
        <v>32386.84</v>
      </c>
      <c r="E180" s="2">
        <v>0</v>
      </c>
      <c r="F180" s="2">
        <v>0</v>
      </c>
      <c r="G180" s="3">
        <f t="shared" si="0"/>
        <v>16101.506449999999</v>
      </c>
      <c r="H180" s="3">
        <f t="shared" si="1"/>
        <v>0.29000000000087311</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180609.73</v>
      </c>
      <c r="D181" s="2">
        <f>'PR-RAS'!E185</f>
        <v>448231.85</v>
      </c>
      <c r="E181" s="2">
        <v>0</v>
      </c>
      <c r="F181" s="2">
        <v>0</v>
      </c>
      <c r="G181" s="3">
        <f t="shared" si="0"/>
        <v>193873.21739999999</v>
      </c>
      <c r="H181" s="3">
        <f t="shared" si="1"/>
        <v>0.42000000001280569</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67472.53</v>
      </c>
      <c r="D182" s="2">
        <f>'PR-RAS'!E186</f>
        <v>47711.31</v>
      </c>
      <c r="E182" s="2">
        <v>0</v>
      </c>
      <c r="F182" s="2">
        <v>0</v>
      </c>
      <c r="G182" s="3">
        <f t="shared" si="0"/>
        <v>29484.022149999997</v>
      </c>
      <c r="H182" s="3">
        <f t="shared" si="1"/>
        <v>0.77999999999883585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509986.64</v>
      </c>
      <c r="D183" s="2">
        <f>'PR-RAS'!E187</f>
        <v>565057.48</v>
      </c>
      <c r="E183" s="2">
        <v>0</v>
      </c>
      <c r="F183" s="2">
        <v>0</v>
      </c>
      <c r="G183" s="3">
        <f t="shared" si="0"/>
        <v>298498.49119999999</v>
      </c>
      <c r="H183" s="3">
        <f t="shared" si="1"/>
        <v>0.83999999996740371</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4856.04</v>
      </c>
      <c r="D184" s="2">
        <f>'PR-RAS'!E188</f>
        <v>8614.89</v>
      </c>
      <c r="E184" s="2">
        <v>0</v>
      </c>
      <c r="F184" s="2">
        <v>0</v>
      </c>
      <c r="G184" s="3">
        <f t="shared" si="0"/>
        <v>4041.7050599999998</v>
      </c>
      <c r="H184" s="3">
        <f t="shared" si="1"/>
        <v>0.1500000000005457</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195134.08000000002</v>
      </c>
      <c r="D190" s="2">
        <f>'PR-RAS'!E194</f>
        <v>118758.40999999999</v>
      </c>
      <c r="E190" s="2">
        <v>0</v>
      </c>
      <c r="F190" s="2">
        <v>0</v>
      </c>
      <c r="G190" s="3">
        <f t="shared" si="0"/>
        <v>81771.020100000009</v>
      </c>
      <c r="H190" s="3">
        <f t="shared" si="1"/>
        <v>0.49000000000523869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51690.42</v>
      </c>
      <c r="D191" s="2">
        <f>'PR-RAS'!E195</f>
        <v>15057.5</v>
      </c>
      <c r="E191" s="2">
        <v>0</v>
      </c>
      <c r="F191" s="2">
        <v>0</v>
      </c>
      <c r="G191" s="3">
        <f t="shared" si="0"/>
        <v>15543.0298</v>
      </c>
      <c r="H191" s="3">
        <f t="shared" si="1"/>
        <v>0.91999999999825377</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14701.13</v>
      </c>
      <c r="D192" s="2">
        <f>'PR-RAS'!E196</f>
        <v>9233.35</v>
      </c>
      <c r="E192" s="2">
        <v>0</v>
      </c>
      <c r="F192" s="2">
        <v>0</v>
      </c>
      <c r="G192" s="3">
        <f t="shared" si="0"/>
        <v>6335.0555300000005</v>
      </c>
      <c r="H192" s="3">
        <f t="shared" si="1"/>
        <v>0.47999999999956344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23420.15</v>
      </c>
      <c r="D193" s="2">
        <f>'PR-RAS'!E197</f>
        <v>9901.07</v>
      </c>
      <c r="E193" s="2">
        <v>0</v>
      </c>
      <c r="F193" s="2">
        <v>0</v>
      </c>
      <c r="G193" s="3">
        <f t="shared" si="0"/>
        <v>8298.6796800000011</v>
      </c>
      <c r="H193" s="3">
        <f t="shared" si="1"/>
        <v>0.22000000000116415</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11634.31</v>
      </c>
      <c r="D194" s="2">
        <f>'PR-RAS'!E198</f>
        <v>9549.67</v>
      </c>
      <c r="E194" s="2">
        <v>0</v>
      </c>
      <c r="F194" s="2">
        <v>0</v>
      </c>
      <c r="G194" s="3">
        <f t="shared" si="0"/>
        <v>5931.5944500000005</v>
      </c>
      <c r="H194" s="3">
        <f t="shared" si="1"/>
        <v>0.63999999999941792</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78535.64</v>
      </c>
      <c r="D195" s="2">
        <f>'PR-RAS'!E199</f>
        <v>57195.18</v>
      </c>
      <c r="E195" s="2">
        <v>0</v>
      </c>
      <c r="F195" s="2">
        <v>0</v>
      </c>
      <c r="G195" s="3">
        <f t="shared" si="0"/>
        <v>37427.644</v>
      </c>
      <c r="H195" s="3">
        <f t="shared" si="1"/>
        <v>0.54000000000087311</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2663.06</v>
      </c>
      <c r="D196" s="2">
        <f>'PR-RAS'!E200</f>
        <v>3878.55</v>
      </c>
      <c r="E196" s="2">
        <v>0</v>
      </c>
      <c r="F196" s="2">
        <v>0</v>
      </c>
      <c r="G196" s="3">
        <f t="shared" si="0"/>
        <v>2031.9312</v>
      </c>
      <c r="H196" s="3">
        <f t="shared" si="1"/>
        <v>0.50999999999976353</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12489.37</v>
      </c>
      <c r="D197" s="2">
        <f>'PR-RAS'!E201</f>
        <v>13943.09</v>
      </c>
      <c r="E197" s="2">
        <v>0</v>
      </c>
      <c r="F197" s="2">
        <v>0</v>
      </c>
      <c r="G197" s="3">
        <f t="shared" si="0"/>
        <v>7913.6078000000007</v>
      </c>
      <c r="H197" s="3">
        <f t="shared" si="1"/>
        <v>0.46000000000094587</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6049.3</v>
      </c>
      <c r="D198" s="2">
        <f>'PR-RAS'!E202</f>
        <v>10595.49</v>
      </c>
      <c r="E198" s="2">
        <v>0</v>
      </c>
      <c r="F198" s="2">
        <v>0</v>
      </c>
      <c r="G198" s="3">
        <f t="shared" si="0"/>
        <v>5366.3351599999996</v>
      </c>
      <c r="H198" s="3">
        <f t="shared" si="1"/>
        <v>0.78999999999996362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6049.3</v>
      </c>
      <c r="D212" s="2">
        <f>'PR-RAS'!E216</f>
        <v>10595.49</v>
      </c>
      <c r="E212" s="2">
        <v>0</v>
      </c>
      <c r="F212" s="2">
        <v>0</v>
      </c>
      <c r="G212" s="3">
        <f t="shared" si="0"/>
        <v>5747.6990799999994</v>
      </c>
      <c r="H212" s="3">
        <f t="shared" si="1"/>
        <v>0.78999999999996362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6026.76</v>
      </c>
      <c r="D213" s="2">
        <f>'PR-RAS'!E217</f>
        <v>10408.89</v>
      </c>
      <c r="E213" s="2">
        <v>0</v>
      </c>
      <c r="F213" s="2">
        <v>0</v>
      </c>
      <c r="G213" s="3">
        <f t="shared" si="0"/>
        <v>5691.0424800000001</v>
      </c>
      <c r="H213" s="3">
        <f t="shared" si="1"/>
        <v>0.3500000000003638</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22.54</v>
      </c>
      <c r="D215" s="2">
        <f>'PR-RAS'!E219</f>
        <v>183.94</v>
      </c>
      <c r="E215" s="2">
        <v>0</v>
      </c>
      <c r="F215" s="2">
        <v>0</v>
      </c>
      <c r="G215" s="3">
        <f t="shared" si="0"/>
        <v>83.549880000000002</v>
      </c>
      <c r="H215" s="3">
        <f t="shared" si="1"/>
        <v>0.52000000000000313</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2.66</v>
      </c>
      <c r="E216" s="2">
        <v>0</v>
      </c>
      <c r="F216" s="2">
        <v>0</v>
      </c>
      <c r="G216" s="3">
        <f t="shared" si="0"/>
        <v>1.1438000000000001</v>
      </c>
      <c r="H216" s="3">
        <f t="shared" si="1"/>
        <v>0.33999999999999986</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384990.87</v>
      </c>
      <c r="D217" s="2">
        <f>'PR-RAS'!E221</f>
        <v>469738.22</v>
      </c>
      <c r="E217" s="2">
        <v>0</v>
      </c>
      <c r="F217" s="2">
        <v>0</v>
      </c>
      <c r="G217" s="3">
        <f t="shared" si="0"/>
        <v>286084.93896</v>
      </c>
      <c r="H217" s="3">
        <f t="shared" si="1"/>
        <v>0.34999999997671694</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353312.33</v>
      </c>
      <c r="D218" s="2">
        <f>'PR-RAS'!E222</f>
        <v>433659.04</v>
      </c>
      <c r="E218" s="2">
        <v>0</v>
      </c>
      <c r="F218" s="2">
        <v>0</v>
      </c>
      <c r="G218" s="3">
        <f t="shared" si="0"/>
        <v>264876.79897</v>
      </c>
      <c r="H218" s="3">
        <f t="shared" si="1"/>
        <v>0.36999999999534339</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353312.33</v>
      </c>
      <c r="D220" s="2">
        <f>'PR-RAS'!E224</f>
        <v>433659.04</v>
      </c>
      <c r="E220" s="2">
        <v>0</v>
      </c>
      <c r="F220" s="2">
        <v>0</v>
      </c>
      <c r="G220" s="3">
        <f t="shared" si="0"/>
        <v>267318.05978999997</v>
      </c>
      <c r="H220" s="3">
        <f t="shared" si="1"/>
        <v>0.36999999999534339</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31678.539999999997</v>
      </c>
      <c r="D221" s="2">
        <f>'PR-RAS'!E225</f>
        <v>36079.18</v>
      </c>
      <c r="E221" s="2">
        <v>0</v>
      </c>
      <c r="F221" s="2">
        <v>0</v>
      </c>
      <c r="G221" s="3">
        <f t="shared" si="0"/>
        <v>22844.117999999999</v>
      </c>
      <c r="H221" s="3">
        <f t="shared" si="1"/>
        <v>0.6400000000030559</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29404.1</v>
      </c>
      <c r="D223" s="2">
        <f>'PR-RAS'!E227</f>
        <v>33537.39</v>
      </c>
      <c r="E223" s="2">
        <v>0</v>
      </c>
      <c r="F223" s="2">
        <v>0</v>
      </c>
      <c r="G223" s="3">
        <f t="shared" si="0"/>
        <v>21418.31136</v>
      </c>
      <c r="H223" s="3">
        <f t="shared" si="1"/>
        <v>0.48999999999796273</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2274.44</v>
      </c>
      <c r="D224" s="2">
        <f>'PR-RAS'!E228</f>
        <v>2541.79</v>
      </c>
      <c r="E224" s="2">
        <v>0</v>
      </c>
      <c r="F224" s="2">
        <v>0</v>
      </c>
      <c r="G224" s="3">
        <f t="shared" si="0"/>
        <v>1640.8384600000002</v>
      </c>
      <c r="H224" s="3">
        <f t="shared" si="1"/>
        <v>0.65000000000009095</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4210343.9000000004</v>
      </c>
      <c r="D226" s="2">
        <f>'PR-RAS'!E230</f>
        <v>4453418.8000000007</v>
      </c>
      <c r="E226" s="2">
        <v>0</v>
      </c>
      <c r="F226" s="2">
        <v>0</v>
      </c>
      <c r="G226" s="3">
        <f t="shared" si="0"/>
        <v>2951365.8375000004</v>
      </c>
      <c r="H226" s="3">
        <f t="shared" si="1"/>
        <v>0.29999999888241291</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276778.49</v>
      </c>
      <c r="D233" s="2">
        <f>'PR-RAS'!E237</f>
        <v>79258.559999999998</v>
      </c>
      <c r="E233" s="2">
        <v>0</v>
      </c>
      <c r="F233" s="2">
        <v>0</v>
      </c>
      <c r="G233" s="3">
        <f t="shared" si="0"/>
        <v>100988.58152000001</v>
      </c>
      <c r="H233" s="3">
        <f t="shared" si="1"/>
        <v>0.92999999999301508</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273778.49</v>
      </c>
      <c r="D234" s="2">
        <f>'PR-RAS'!E238</f>
        <v>79258.559999999998</v>
      </c>
      <c r="E234" s="2">
        <v>0</v>
      </c>
      <c r="F234" s="2">
        <v>0</v>
      </c>
      <c r="G234" s="3">
        <f t="shared" si="0"/>
        <v>100724.87713000001</v>
      </c>
      <c r="H234" s="3">
        <f t="shared" si="1"/>
        <v>0.92999999999301508</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3000</v>
      </c>
      <c r="D235" s="2">
        <f>'PR-RAS'!E239</f>
        <v>0</v>
      </c>
      <c r="E235" s="2">
        <v>0</v>
      </c>
      <c r="F235" s="2">
        <v>0</v>
      </c>
      <c r="G235" s="3">
        <f t="shared" si="0"/>
        <v>702</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185195.03</v>
      </c>
      <c r="D242" s="2">
        <f>'PR-RAS'!E246</f>
        <v>201698.96000000002</v>
      </c>
      <c r="E242" s="2">
        <v>0</v>
      </c>
      <c r="F242" s="2">
        <v>0</v>
      </c>
      <c r="G242" s="3">
        <f t="shared" si="0"/>
        <v>141850.90095000001</v>
      </c>
      <c r="H242" s="3">
        <f t="shared" si="1"/>
        <v>6.9999999977881089E-2</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124948.36</v>
      </c>
      <c r="D243" s="2">
        <f>'PR-RAS'!E247</f>
        <v>149092.13</v>
      </c>
      <c r="E243" s="2">
        <v>0</v>
      </c>
      <c r="F243" s="2">
        <v>0</v>
      </c>
      <c r="G243" s="3">
        <f t="shared" si="0"/>
        <v>102398.09404</v>
      </c>
      <c r="H243" s="3">
        <f t="shared" si="1"/>
        <v>0.49000000000523869</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60246.67</v>
      </c>
      <c r="D244" s="2">
        <f>'PR-RAS'!E248</f>
        <v>52606.83</v>
      </c>
      <c r="E244" s="2">
        <v>0</v>
      </c>
      <c r="F244" s="2">
        <v>0</v>
      </c>
      <c r="G244" s="3">
        <f t="shared" si="0"/>
        <v>40206.860189999999</v>
      </c>
      <c r="H244" s="3">
        <f t="shared" si="1"/>
        <v>0.5</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3748370.38</v>
      </c>
      <c r="D246" s="2">
        <f>'PR-RAS'!E250</f>
        <v>4172461.2800000003</v>
      </c>
      <c r="E246" s="2">
        <v>0</v>
      </c>
      <c r="F246" s="2">
        <v>0</v>
      </c>
      <c r="G246" s="3">
        <f t="shared" si="0"/>
        <v>2962856.7703000004</v>
      </c>
      <c r="H246" s="3">
        <f t="shared" si="1"/>
        <v>0.66000000014901161</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3702962.78</v>
      </c>
      <c r="D247" s="2">
        <f>'PR-RAS'!E251</f>
        <v>4134837.95</v>
      </c>
      <c r="E247" s="2">
        <v>0</v>
      </c>
      <c r="F247" s="2">
        <v>0</v>
      </c>
      <c r="G247" s="3">
        <f t="shared" si="0"/>
        <v>2945269.11528</v>
      </c>
      <c r="H247" s="3">
        <f t="shared" si="1"/>
        <v>0.27000000001862645</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45407.6</v>
      </c>
      <c r="D248" s="2">
        <f>'PR-RAS'!E252</f>
        <v>37623.33</v>
      </c>
      <c r="E248" s="2">
        <v>0</v>
      </c>
      <c r="F248" s="2">
        <v>0</v>
      </c>
      <c r="G248" s="3">
        <f t="shared" si="0"/>
        <v>29801.602220000001</v>
      </c>
      <c r="H248" s="3">
        <f t="shared" si="1"/>
        <v>0.73000000000320142</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467500.08999999997</v>
      </c>
      <c r="D258" s="2">
        <f>'PR-RAS'!E262</f>
        <v>609791.52</v>
      </c>
      <c r="E258" s="2">
        <v>0</v>
      </c>
      <c r="F258" s="2">
        <v>0</v>
      </c>
      <c r="G258" s="3">
        <f t="shared" si="0"/>
        <v>433580.36440999998</v>
      </c>
      <c r="H258" s="3">
        <f t="shared" si="1"/>
        <v>0.56999999994877726</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467500.08999999997</v>
      </c>
      <c r="D265" s="2">
        <f>'PR-RAS'!E269</f>
        <v>609791.52</v>
      </c>
      <c r="E265" s="2">
        <v>0</v>
      </c>
      <c r="F265" s="2">
        <v>0</v>
      </c>
      <c r="G265" s="3">
        <f t="shared" si="0"/>
        <v>445389.94631999999</v>
      </c>
      <c r="H265" s="3">
        <f t="shared" si="1"/>
        <v>0.56999999994877726</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416767.24</v>
      </c>
      <c r="D266" s="2">
        <f>'PR-RAS'!E270</f>
        <v>554240.02</v>
      </c>
      <c r="E266" s="2">
        <v>0</v>
      </c>
      <c r="F266" s="2">
        <v>0</v>
      </c>
      <c r="G266" s="3">
        <f t="shared" si="0"/>
        <v>404190.52920000005</v>
      </c>
      <c r="H266" s="3">
        <f t="shared" si="1"/>
        <v>0.26000000000931323</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50732.85</v>
      </c>
      <c r="D267" s="2">
        <f>'PR-RAS'!E271</f>
        <v>55551.5</v>
      </c>
      <c r="E267" s="2">
        <v>0</v>
      </c>
      <c r="F267" s="2">
        <v>0</v>
      </c>
      <c r="G267" s="3">
        <f t="shared" si="0"/>
        <v>43048.3361</v>
      </c>
      <c r="H267" s="3">
        <f t="shared" si="1"/>
        <v>0.65000000000145519</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1196297.3900000001</v>
      </c>
      <c r="D269" s="2">
        <f>'PR-RAS'!E273</f>
        <v>1277526.54</v>
      </c>
      <c r="E269" s="2">
        <v>0</v>
      </c>
      <c r="F269" s="2">
        <v>0</v>
      </c>
      <c r="G269" s="3">
        <f t="shared" si="0"/>
        <v>1005361.9259600001</v>
      </c>
      <c r="H269" s="3">
        <f t="shared" si="1"/>
        <v>0.85000000009313226</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824580.15</v>
      </c>
      <c r="D270" s="2">
        <f>'PR-RAS'!E274</f>
        <v>995720.01</v>
      </c>
      <c r="E270" s="2">
        <v>0</v>
      </c>
      <c r="F270" s="2">
        <v>0</v>
      </c>
      <c r="G270" s="3">
        <f t="shared" si="0"/>
        <v>757509.42573000002</v>
      </c>
      <c r="H270" s="3">
        <f t="shared" si="1"/>
        <v>0.16000000003259629</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824580.15</v>
      </c>
      <c r="D271" s="2">
        <f>'PR-RAS'!E275</f>
        <v>995720.01</v>
      </c>
      <c r="E271" s="2">
        <v>0</v>
      </c>
      <c r="F271" s="2">
        <v>0</v>
      </c>
      <c r="G271" s="3">
        <f t="shared" si="0"/>
        <v>760325.44590000005</v>
      </c>
      <c r="H271" s="3">
        <f t="shared" si="1"/>
        <v>0.16000000003259629</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32911.65</v>
      </c>
      <c r="D274" s="2">
        <f>'PR-RAS'!E278</f>
        <v>2570.38</v>
      </c>
      <c r="E274" s="2">
        <v>0</v>
      </c>
      <c r="F274" s="2">
        <v>0</v>
      </c>
      <c r="G274" s="3">
        <f t="shared" si="0"/>
        <v>10388.307930000001</v>
      </c>
      <c r="H274" s="3">
        <f t="shared" si="1"/>
        <v>0.72999999999865395</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32000</v>
      </c>
      <c r="D275" s="2">
        <f>'PR-RAS'!E279</f>
        <v>0</v>
      </c>
      <c r="E275" s="2">
        <v>0</v>
      </c>
      <c r="F275" s="2">
        <v>0</v>
      </c>
      <c r="G275" s="3">
        <f t="shared" ref="G275:G528" si="12">(B275/1000)*(C275*1+D275*2)</f>
        <v>8768</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911.65</v>
      </c>
      <c r="D276" s="2">
        <f>'PR-RAS'!E280</f>
        <v>2570.38</v>
      </c>
      <c r="E276" s="2">
        <v>0</v>
      </c>
      <c r="F276" s="2">
        <v>0</v>
      </c>
      <c r="G276" s="3">
        <f t="shared" si="12"/>
        <v>1664.4127500000002</v>
      </c>
      <c r="H276" s="3">
        <f t="shared" si="13"/>
        <v>0.73000000000013188</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338805.59</v>
      </c>
      <c r="D285" s="2">
        <f>'PR-RAS'!E289</f>
        <v>279236.15000000002</v>
      </c>
      <c r="E285" s="2">
        <v>0</v>
      </c>
      <c r="F285" s="2">
        <v>0</v>
      </c>
      <c r="G285" s="3">
        <f t="shared" si="12"/>
        <v>254826.92076000001</v>
      </c>
      <c r="H285" s="3">
        <f t="shared" si="13"/>
        <v>0.55999999999767169</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338805.59</v>
      </c>
      <c r="D286" s="2">
        <f>'PR-RAS'!E290</f>
        <v>279236.15000000002</v>
      </c>
      <c r="E286" s="2">
        <v>0</v>
      </c>
      <c r="F286" s="2">
        <v>0</v>
      </c>
      <c r="G286" s="3">
        <f t="shared" si="12"/>
        <v>255724.19865000001</v>
      </c>
      <c r="H286" s="3">
        <f t="shared" si="13"/>
        <v>0.55999999999767169</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10648657.16</v>
      </c>
      <c r="D295" s="2">
        <f>'PR-RAS'!E299</f>
        <v>11221875.390000001</v>
      </c>
      <c r="E295" s="2">
        <v>0</v>
      </c>
      <c r="F295" s="2">
        <v>0</v>
      </c>
      <c r="G295" s="3">
        <f t="shared" si="12"/>
        <v>9729167.9343599994</v>
      </c>
      <c r="H295" s="3">
        <f t="shared" si="13"/>
        <v>0.55000000074505806</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972104.9299999997</v>
      </c>
      <c r="D296" s="2">
        <f>'PR-RAS'!E300</f>
        <v>1607653.7899999991</v>
      </c>
      <c r="E296" s="2">
        <v>0</v>
      </c>
      <c r="F296" s="2">
        <v>0</v>
      </c>
      <c r="G296" s="3">
        <f t="shared" si="12"/>
        <v>1235286.6904499994</v>
      </c>
      <c r="H296" s="3">
        <f t="shared" si="13"/>
        <v>0.2800000011920929</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26651433.91</v>
      </c>
      <c r="D298" s="2">
        <f>'PR-RAS'!E302</f>
        <v>14803560.58</v>
      </c>
      <c r="E298" s="2">
        <v>0</v>
      </c>
      <c r="F298" s="2">
        <v>0</v>
      </c>
      <c r="G298" s="3">
        <f t="shared" si="12"/>
        <v>16708790.855789999</v>
      </c>
      <c r="H298" s="3">
        <f t="shared" si="13"/>
        <v>0.50999999977648258</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2792659.84</v>
      </c>
      <c r="D300" s="2">
        <f>'PR-RAS'!E304</f>
        <v>2133876.09</v>
      </c>
      <c r="E300" s="2">
        <v>0</v>
      </c>
      <c r="F300" s="2">
        <v>0</v>
      </c>
      <c r="G300" s="3">
        <f t="shared" si="12"/>
        <v>2111063.19398</v>
      </c>
      <c r="H300" s="3">
        <f t="shared" si="13"/>
        <v>0.25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27440.28</v>
      </c>
      <c r="D301" s="2">
        <f>'PR-RAS'!E305</f>
        <v>0</v>
      </c>
      <c r="E301" s="2">
        <v>0</v>
      </c>
      <c r="F301" s="2">
        <v>0</v>
      </c>
      <c r="G301" s="3">
        <f t="shared" si="12"/>
        <v>8232.0839999999989</v>
      </c>
      <c r="H301" s="3">
        <f t="shared" si="13"/>
        <v>0.27999999999883585</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1273557.28</v>
      </c>
      <c r="D303" s="2">
        <f>'PR-RAS'!E308</f>
        <v>645218.72</v>
      </c>
      <c r="E303" s="2">
        <v>0</v>
      </c>
      <c r="F303" s="2">
        <v>0</v>
      </c>
      <c r="G303" s="3">
        <f t="shared" si="12"/>
        <v>774326.40543999989</v>
      </c>
      <c r="H303" s="3">
        <f t="shared" si="13"/>
        <v>0.56000000005587935</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1239379.6100000001</v>
      </c>
      <c r="D304" s="2">
        <f>'PR-RAS'!E309</f>
        <v>572954.49</v>
      </c>
      <c r="E304" s="2">
        <v>0</v>
      </c>
      <c r="F304" s="2">
        <v>0</v>
      </c>
      <c r="G304" s="3">
        <f t="shared" si="12"/>
        <v>722742.44276999997</v>
      </c>
      <c r="H304" s="3">
        <f t="shared" si="13"/>
        <v>0.87999999988824129</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987510.04</v>
      </c>
      <c r="D305" s="2">
        <f>'PR-RAS'!E310</f>
        <v>353928.66</v>
      </c>
      <c r="E305" s="2">
        <v>0</v>
      </c>
      <c r="F305" s="2">
        <v>0</v>
      </c>
      <c r="G305" s="3">
        <f t="shared" si="12"/>
        <v>515391.67743999994</v>
      </c>
      <c r="H305" s="3">
        <f t="shared" si="13"/>
        <v>0.38000000006286427</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987510.04</v>
      </c>
      <c r="D306" s="2">
        <f>'PR-RAS'!E311</f>
        <v>353928.66</v>
      </c>
      <c r="E306" s="2">
        <v>0</v>
      </c>
      <c r="F306" s="2">
        <v>0</v>
      </c>
      <c r="G306" s="3">
        <f t="shared" si="12"/>
        <v>517087.04479999997</v>
      </c>
      <c r="H306" s="3">
        <f t="shared" si="13"/>
        <v>0.38000000006286427</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251869.57</v>
      </c>
      <c r="D309" s="2">
        <f>'PR-RAS'!E314</f>
        <v>219025.83</v>
      </c>
      <c r="E309" s="2">
        <v>0</v>
      </c>
      <c r="F309" s="2">
        <v>0</v>
      </c>
      <c r="G309" s="3">
        <f t="shared" si="12"/>
        <v>212495.73884000001</v>
      </c>
      <c r="H309" s="3">
        <f t="shared" si="13"/>
        <v>0.60000000000582077</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251869.57</v>
      </c>
      <c r="D313" s="2">
        <f>'PR-RAS'!E318</f>
        <v>219025.83</v>
      </c>
      <c r="E313" s="2">
        <v>0</v>
      </c>
      <c r="F313" s="2">
        <v>0</v>
      </c>
      <c r="G313" s="3">
        <f t="shared" si="12"/>
        <v>215255.42376000001</v>
      </c>
      <c r="H313" s="3">
        <f t="shared" si="13"/>
        <v>0.60000000000582077</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34177.67</v>
      </c>
      <c r="D316" s="2">
        <f>'PR-RAS'!E321</f>
        <v>72264.23</v>
      </c>
      <c r="E316" s="2">
        <v>0</v>
      </c>
      <c r="F316" s="2">
        <v>0</v>
      </c>
      <c r="G316" s="3">
        <f t="shared" si="12"/>
        <v>56292.430950000002</v>
      </c>
      <c r="H316" s="3">
        <f t="shared" si="13"/>
        <v>0.55999999999767169</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34177.67</v>
      </c>
      <c r="D317" s="2">
        <f>'PR-RAS'!E322</f>
        <v>72264.23</v>
      </c>
      <c r="E317" s="2">
        <v>0</v>
      </c>
      <c r="F317" s="2">
        <v>0</v>
      </c>
      <c r="G317" s="3">
        <f t="shared" si="12"/>
        <v>56471.13708</v>
      </c>
      <c r="H317" s="3">
        <f t="shared" si="13"/>
        <v>0.55999999999767169</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31258.34</v>
      </c>
      <c r="D318" s="2">
        <f>'PR-RAS'!E323</f>
        <v>72264.23</v>
      </c>
      <c r="E318" s="2">
        <v>0</v>
      </c>
      <c r="F318" s="2">
        <v>0</v>
      </c>
      <c r="G318" s="3">
        <f t="shared" si="12"/>
        <v>55724.4156</v>
      </c>
      <c r="H318" s="3">
        <f t="shared" si="13"/>
        <v>0.56999999999607098</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2919.33</v>
      </c>
      <c r="D321" s="2">
        <f>'PR-RAS'!E326</f>
        <v>0</v>
      </c>
      <c r="E321" s="2">
        <v>0</v>
      </c>
      <c r="F321" s="2">
        <v>0</v>
      </c>
      <c r="G321" s="3">
        <f t="shared" si="12"/>
        <v>934.18560000000002</v>
      </c>
      <c r="H321" s="3">
        <f t="shared" si="13"/>
        <v>0.32999999999992724</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5466918.0700000003</v>
      </c>
      <c r="D355" s="2">
        <f>'PR-RAS'!E360</f>
        <v>6189634.2699999996</v>
      </c>
      <c r="E355" s="2">
        <v>0</v>
      </c>
      <c r="F355" s="2">
        <v>0</v>
      </c>
      <c r="G355" s="3">
        <f t="shared" si="12"/>
        <v>6317550.0599399991</v>
      </c>
      <c r="H355" s="3">
        <f t="shared" si="13"/>
        <v>0.33999999985098839</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141789.99</v>
      </c>
      <c r="D356" s="2">
        <f>'PR-RAS'!E361</f>
        <v>151891.74</v>
      </c>
      <c r="E356" s="2">
        <v>0</v>
      </c>
      <c r="F356" s="2">
        <v>0</v>
      </c>
      <c r="G356" s="3">
        <f t="shared" si="12"/>
        <v>158178.58184999999</v>
      </c>
      <c r="H356" s="3">
        <f t="shared" si="13"/>
        <v>0.27000000001862645</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141789.99</v>
      </c>
      <c r="D357" s="2">
        <f>'PR-RAS'!E362</f>
        <v>0</v>
      </c>
      <c r="E357" s="2">
        <v>0</v>
      </c>
      <c r="F357" s="2">
        <v>0</v>
      </c>
      <c r="G357" s="3">
        <f t="shared" si="12"/>
        <v>50477.236439999993</v>
      </c>
      <c r="H357" s="3">
        <f t="shared" si="13"/>
        <v>1.0000000009313226E-2</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141789.99</v>
      </c>
      <c r="D358" s="2">
        <f>'PR-RAS'!E363</f>
        <v>0</v>
      </c>
      <c r="E358" s="2">
        <v>0</v>
      </c>
      <c r="F358" s="2">
        <v>0</v>
      </c>
      <c r="G358" s="3">
        <f t="shared" si="12"/>
        <v>50619.026429999991</v>
      </c>
      <c r="H358" s="3">
        <f t="shared" si="13"/>
        <v>1.0000000009313226E-2</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151891.74</v>
      </c>
      <c r="E361" s="2">
        <v>0</v>
      </c>
      <c r="F361" s="2">
        <v>0</v>
      </c>
      <c r="G361" s="3">
        <f t="shared" si="12"/>
        <v>109362.05279999999</v>
      </c>
      <c r="H361" s="3">
        <f t="shared" si="13"/>
        <v>0.26000000000931323</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151891.74</v>
      </c>
      <c r="E365" s="2">
        <v>0</v>
      </c>
      <c r="F365" s="2">
        <v>0</v>
      </c>
      <c r="G365" s="3">
        <f t="shared" si="12"/>
        <v>110577.18671999998</v>
      </c>
      <c r="H365" s="3">
        <f t="shared" si="13"/>
        <v>0.26000000000931323</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321862.38</v>
      </c>
      <c r="D368" s="2">
        <f>'PR-RAS'!E373</f>
        <v>3705783.4200000004</v>
      </c>
      <c r="E368" s="2">
        <v>0</v>
      </c>
      <c r="F368" s="2">
        <v>0</v>
      </c>
      <c r="G368" s="3">
        <f t="shared" si="12"/>
        <v>2838168.5237400001</v>
      </c>
      <c r="H368" s="3">
        <f t="shared" si="13"/>
        <v>0.80000000039581209</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105586.76</v>
      </c>
      <c r="D369" s="2">
        <f>'PR-RAS'!E374</f>
        <v>3528089.3200000003</v>
      </c>
      <c r="E369" s="2">
        <v>0</v>
      </c>
      <c r="F369" s="2">
        <v>0</v>
      </c>
      <c r="G369" s="3">
        <f t="shared" si="12"/>
        <v>2635529.6672</v>
      </c>
      <c r="H369" s="3">
        <f t="shared" si="13"/>
        <v>0.56000000030326191</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4825</v>
      </c>
      <c r="E371" s="2">
        <v>0</v>
      </c>
      <c r="F371" s="2">
        <v>0</v>
      </c>
      <c r="G371" s="3">
        <f t="shared" si="12"/>
        <v>3570.5</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43554.17</v>
      </c>
      <c r="D372" s="2">
        <f>'PR-RAS'!E377</f>
        <v>79822.83</v>
      </c>
      <c r="E372" s="2">
        <v>0</v>
      </c>
      <c r="F372" s="2">
        <v>0</v>
      </c>
      <c r="G372" s="3">
        <f t="shared" si="12"/>
        <v>75387.136930000008</v>
      </c>
      <c r="H372" s="3">
        <f t="shared" si="13"/>
        <v>0.33999999999650754</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62032.59</v>
      </c>
      <c r="D373" s="2">
        <f>'PR-RAS'!E378</f>
        <v>3443441.49</v>
      </c>
      <c r="E373" s="2">
        <v>0</v>
      </c>
      <c r="F373" s="2">
        <v>0</v>
      </c>
      <c r="G373" s="3">
        <f t="shared" si="12"/>
        <v>2584996.59204</v>
      </c>
      <c r="H373" s="3">
        <f t="shared" si="13"/>
        <v>0.90000000022700988</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88673.18</v>
      </c>
      <c r="D374" s="2">
        <f>'PR-RAS'!E379</f>
        <v>95568.790000000008</v>
      </c>
      <c r="E374" s="2">
        <v>0</v>
      </c>
      <c r="F374" s="2">
        <v>0</v>
      </c>
      <c r="G374" s="3">
        <f t="shared" si="12"/>
        <v>104369.41348</v>
      </c>
      <c r="H374" s="3">
        <f t="shared" si="13"/>
        <v>0.38999999998486601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36594.639999999999</v>
      </c>
      <c r="D375" s="2">
        <f>'PR-RAS'!E380</f>
        <v>7410.76</v>
      </c>
      <c r="E375" s="2">
        <v>0</v>
      </c>
      <c r="F375" s="2">
        <v>0</v>
      </c>
      <c r="G375" s="3">
        <f t="shared" si="12"/>
        <v>19229.643840000001</v>
      </c>
      <c r="H375" s="3">
        <f t="shared" si="13"/>
        <v>0.6000000000003638</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4515.46</v>
      </c>
      <c r="D376" s="2">
        <f>'PR-RAS'!E381</f>
        <v>417.73</v>
      </c>
      <c r="E376" s="2">
        <v>0</v>
      </c>
      <c r="F376" s="2">
        <v>0</v>
      </c>
      <c r="G376" s="3">
        <f t="shared" si="12"/>
        <v>2006.595</v>
      </c>
      <c r="H376" s="3">
        <f t="shared" si="13"/>
        <v>0.73000000000001819</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16926.88</v>
      </c>
      <c r="D377" s="2">
        <f>'PR-RAS'!E382</f>
        <v>75993.3</v>
      </c>
      <c r="E377" s="2">
        <v>0</v>
      </c>
      <c r="F377" s="2">
        <v>0</v>
      </c>
      <c r="G377" s="3">
        <f t="shared" si="12"/>
        <v>63511.468480000003</v>
      </c>
      <c r="H377" s="3">
        <f t="shared" si="13"/>
        <v>0.42000000000189175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2105.7199999999998</v>
      </c>
      <c r="D378" s="2">
        <f>'PR-RAS'!E383</f>
        <v>2802.5</v>
      </c>
      <c r="E378" s="2">
        <v>0</v>
      </c>
      <c r="F378" s="2">
        <v>0</v>
      </c>
      <c r="G378" s="3">
        <f t="shared" si="12"/>
        <v>2906.9414399999996</v>
      </c>
      <c r="H378" s="3">
        <f t="shared" si="13"/>
        <v>0.78000000000020009</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69.5</v>
      </c>
      <c r="E380" s="2">
        <v>0</v>
      </c>
      <c r="F380" s="2">
        <v>0</v>
      </c>
      <c r="G380" s="3">
        <f t="shared" si="12"/>
        <v>52.680999999999997</v>
      </c>
      <c r="H380" s="3">
        <f t="shared" si="13"/>
        <v>0.5</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28530.48</v>
      </c>
      <c r="D381" s="2">
        <f>'PR-RAS'!E386</f>
        <v>8875</v>
      </c>
      <c r="E381" s="2">
        <v>0</v>
      </c>
      <c r="F381" s="2">
        <v>0</v>
      </c>
      <c r="G381" s="3">
        <f t="shared" si="12"/>
        <v>17586.582399999999</v>
      </c>
      <c r="H381" s="3">
        <f t="shared" si="13"/>
        <v>0.47999999999956344</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6618.25</v>
      </c>
      <c r="D383" s="2">
        <f>'PR-RAS'!E388</f>
        <v>2087.5</v>
      </c>
      <c r="E383" s="2">
        <v>0</v>
      </c>
      <c r="F383" s="2">
        <v>0</v>
      </c>
      <c r="G383" s="3">
        <f t="shared" si="12"/>
        <v>4123.0214999999998</v>
      </c>
      <c r="H383" s="3">
        <f t="shared" si="13"/>
        <v>0.75</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6618.25</v>
      </c>
      <c r="D384" s="2">
        <f>'PR-RAS'!E389</f>
        <v>2087.5</v>
      </c>
      <c r="E384" s="2">
        <v>0</v>
      </c>
      <c r="F384" s="2">
        <v>0</v>
      </c>
      <c r="G384" s="3">
        <f t="shared" si="12"/>
        <v>4133.8147500000005</v>
      </c>
      <c r="H384" s="3">
        <f t="shared" si="13"/>
        <v>0.75</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65895.44</v>
      </c>
      <c r="D393" s="2">
        <f>'PR-RAS'!E398</f>
        <v>2404.81</v>
      </c>
      <c r="E393" s="2">
        <v>0</v>
      </c>
      <c r="F393" s="2">
        <v>0</v>
      </c>
      <c r="G393" s="3">
        <f t="shared" si="12"/>
        <v>27716.383519999999</v>
      </c>
      <c r="H393" s="3">
        <f t="shared" si="13"/>
        <v>0.63000000000238288</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65895.44</v>
      </c>
      <c r="D394" s="2">
        <f>'PR-RAS'!E399</f>
        <v>2404.81</v>
      </c>
      <c r="E394" s="2">
        <v>0</v>
      </c>
      <c r="F394" s="2">
        <v>0</v>
      </c>
      <c r="G394" s="3">
        <f t="shared" si="12"/>
        <v>27787.08858</v>
      </c>
      <c r="H394" s="3">
        <f t="shared" si="13"/>
        <v>0.63000000000238288</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55088.75</v>
      </c>
      <c r="D396" s="2">
        <f>'PR-RAS'!E401</f>
        <v>77633</v>
      </c>
      <c r="E396" s="2">
        <v>0</v>
      </c>
      <c r="F396" s="2">
        <v>0</v>
      </c>
      <c r="G396" s="3">
        <f t="shared" si="12"/>
        <v>83090.126250000001</v>
      </c>
      <c r="H396" s="3">
        <f t="shared" si="13"/>
        <v>0.25</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2556.25</v>
      </c>
      <c r="D398" s="2">
        <f>'PR-RAS'!E403</f>
        <v>0</v>
      </c>
      <c r="E398" s="2">
        <v>0</v>
      </c>
      <c r="F398" s="2">
        <v>0</v>
      </c>
      <c r="G398" s="3">
        <f t="shared" si="12"/>
        <v>1014.8312500000001</v>
      </c>
      <c r="H398" s="3">
        <f t="shared" si="13"/>
        <v>0.25</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52532.5</v>
      </c>
      <c r="D399" s="2">
        <f>'PR-RAS'!E404</f>
        <v>77633</v>
      </c>
      <c r="E399" s="2">
        <v>0</v>
      </c>
      <c r="F399" s="2">
        <v>0</v>
      </c>
      <c r="G399" s="3">
        <f t="shared" si="12"/>
        <v>82703.803</v>
      </c>
      <c r="H399" s="3">
        <f t="shared" si="13"/>
        <v>0.5</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5003265.7</v>
      </c>
      <c r="D407" s="2">
        <f>'PR-RAS'!E412</f>
        <v>2331959.11</v>
      </c>
      <c r="E407" s="2">
        <v>0</v>
      </c>
      <c r="F407" s="2">
        <v>0</v>
      </c>
      <c r="G407" s="3">
        <f t="shared" si="12"/>
        <v>3924876.6715200003</v>
      </c>
      <c r="H407" s="3">
        <f t="shared" si="13"/>
        <v>0.40999999968335032</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4984953.2</v>
      </c>
      <c r="D408" s="2">
        <f>'PR-RAS'!E413</f>
        <v>2327584.11</v>
      </c>
      <c r="E408" s="2">
        <v>0</v>
      </c>
      <c r="F408" s="2">
        <v>0</v>
      </c>
      <c r="G408" s="3">
        <f t="shared" si="12"/>
        <v>3923529.4179399996</v>
      </c>
      <c r="H408" s="3">
        <f t="shared" si="13"/>
        <v>0.31000000005587935</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18312.5</v>
      </c>
      <c r="D409" s="2">
        <f>'PR-RAS'!E414</f>
        <v>4375</v>
      </c>
      <c r="E409" s="2">
        <v>0</v>
      </c>
      <c r="F409" s="2">
        <v>0</v>
      </c>
      <c r="G409" s="3">
        <f t="shared" si="12"/>
        <v>11041.5</v>
      </c>
      <c r="H409" s="3">
        <f t="shared" si="13"/>
        <v>0.5</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4193360.79</v>
      </c>
      <c r="D413" s="2">
        <f>'PR-RAS'!E418</f>
        <v>5544415.5499999998</v>
      </c>
      <c r="E413" s="2">
        <v>0</v>
      </c>
      <c r="F413" s="2">
        <v>0</v>
      </c>
      <c r="G413" s="3">
        <f t="shared" si="12"/>
        <v>6296263.0586799998</v>
      </c>
      <c r="H413" s="3">
        <f t="shared" si="13"/>
        <v>0.66000000014901161</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8508897.6500000004</v>
      </c>
      <c r="D415" s="2">
        <f>'PR-RAS'!E420</f>
        <v>1211686.17</v>
      </c>
      <c r="E415" s="2">
        <v>0</v>
      </c>
      <c r="F415" s="2">
        <v>0</v>
      </c>
      <c r="G415" s="3">
        <f t="shared" si="12"/>
        <v>4525959.7758599995</v>
      </c>
      <c r="H415" s="3">
        <f t="shared" si="13"/>
        <v>0.51999999955296516</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4919167.78</v>
      </c>
      <c r="D416" s="2">
        <f>'PR-RAS'!E421</f>
        <v>4262356.42</v>
      </c>
      <c r="E416" s="2">
        <v>0</v>
      </c>
      <c r="F416" s="2">
        <v>0</v>
      </c>
      <c r="G416" s="3">
        <f t="shared" si="12"/>
        <v>5579210.4572999999</v>
      </c>
      <c r="H416" s="3">
        <f t="shared" si="13"/>
        <v>0.63999999966472387</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12894319.369999999</v>
      </c>
      <c r="D417" s="2">
        <f>'PR-RAS'!E422</f>
        <v>13474747.9</v>
      </c>
      <c r="E417" s="2">
        <v>0</v>
      </c>
      <c r="F417" s="2">
        <v>0</v>
      </c>
      <c r="G417" s="3">
        <f t="shared" si="12"/>
        <v>16575027.110719999</v>
      </c>
      <c r="H417" s="3">
        <f t="shared" si="13"/>
        <v>0.4699999988079071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16115575.23</v>
      </c>
      <c r="D418" s="2">
        <f>'PR-RAS'!E423</f>
        <v>17411509.66</v>
      </c>
      <c r="E418" s="2">
        <v>0</v>
      </c>
      <c r="F418" s="2">
        <v>0</v>
      </c>
      <c r="G418" s="3">
        <f t="shared" si="12"/>
        <v>21241393.92735</v>
      </c>
      <c r="H418" s="3">
        <f t="shared" si="13"/>
        <v>0.57000000029802322</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3221255.8600000013</v>
      </c>
      <c r="D420" s="2">
        <f>'PR-RAS'!E425</f>
        <v>3936761.76</v>
      </c>
      <c r="E420" s="2">
        <v>0</v>
      </c>
      <c r="F420" s="2">
        <v>0</v>
      </c>
      <c r="G420" s="3">
        <f t="shared" si="12"/>
        <v>4648712.5602200003</v>
      </c>
      <c r="H420" s="3">
        <f t="shared" si="13"/>
        <v>0.37999999895691872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18142536.259999998</v>
      </c>
      <c r="D421" s="2">
        <f>'PR-RAS'!E426</f>
        <v>13591874.41</v>
      </c>
      <c r="E421" s="2">
        <v>0</v>
      </c>
      <c r="F421" s="2">
        <v>0</v>
      </c>
      <c r="G421" s="3">
        <f t="shared" si="12"/>
        <v>19037039.733599998</v>
      </c>
      <c r="H421" s="3">
        <f t="shared" si="13"/>
        <v>0.66999999806284904</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7711827.6200000001</v>
      </c>
      <c r="D423" s="2">
        <f>'PR-RAS'!E428</f>
        <v>6396232.5099999998</v>
      </c>
      <c r="E423" s="2">
        <v>0</v>
      </c>
      <c r="F423" s="2">
        <v>0</v>
      </c>
      <c r="G423" s="3">
        <f t="shared" si="12"/>
        <v>8652811.4940799996</v>
      </c>
      <c r="H423" s="3">
        <f t="shared" si="13"/>
        <v>0.87000000011175871</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19912.240000000002</v>
      </c>
      <c r="D529" s="2">
        <f>'PR-RAS'!E535</f>
        <v>25719.43</v>
      </c>
      <c r="E529" s="2">
        <v>0</v>
      </c>
      <c r="F529" s="2">
        <v>0</v>
      </c>
      <c r="G529" s="3">
        <f t="shared" ref="G529:G836" si="14">(B529/1000)*(C529*1+D529*2)</f>
        <v>37673.380800000006</v>
      </c>
      <c r="H529" s="3">
        <f t="shared" ref="H529:H836" si="15">ABS(C529-ROUND(C529,0))+ABS(D529-ROUND(D529,0))</f>
        <v>0.67000000000189175</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5807.19</v>
      </c>
      <c r="E530" s="2">
        <v>0</v>
      </c>
      <c r="F530" s="2">
        <v>0</v>
      </c>
      <c r="G530" s="3">
        <f t="shared" si="14"/>
        <v>6144.00702</v>
      </c>
      <c r="H530" s="3">
        <f t="shared" si="15"/>
        <v>0.18999999999959982</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5807.19</v>
      </c>
      <c r="E564" s="2">
        <v>0</v>
      </c>
      <c r="F564" s="2">
        <v>0</v>
      </c>
      <c r="G564" s="3">
        <f t="shared" si="14"/>
        <v>6538.8959399999985</v>
      </c>
      <c r="H564" s="3">
        <f t="shared" si="15"/>
        <v>0.18999999999959982</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19912.240000000002</v>
      </c>
      <c r="D578" s="2">
        <f>'PR-RAS'!E584</f>
        <v>19912.240000000002</v>
      </c>
      <c r="E578" s="2">
        <v>0</v>
      </c>
      <c r="F578" s="2">
        <v>0</v>
      </c>
      <c r="G578" s="3">
        <f t="shared" si="14"/>
        <v>34468.087439999996</v>
      </c>
      <c r="H578" s="3">
        <f t="shared" si="15"/>
        <v>0.48000000000320142</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19912.240000000002</v>
      </c>
      <c r="D583" s="2">
        <f>'PR-RAS'!E589</f>
        <v>19912.240000000002</v>
      </c>
      <c r="E583" s="2">
        <v>0</v>
      </c>
      <c r="F583" s="2">
        <v>0</v>
      </c>
      <c r="G583" s="3">
        <f t="shared" si="14"/>
        <v>34766.77104</v>
      </c>
      <c r="H583" s="3">
        <f t="shared" si="15"/>
        <v>0.48000000000320142</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19912.240000000002</v>
      </c>
      <c r="D584" s="2">
        <f>'PR-RAS'!E590</f>
        <v>19912.240000000002</v>
      </c>
      <c r="E584" s="2">
        <v>0</v>
      </c>
      <c r="F584" s="2">
        <v>0</v>
      </c>
      <c r="G584" s="3">
        <f t="shared" si="14"/>
        <v>34826.50776</v>
      </c>
      <c r="H584" s="3">
        <f t="shared" si="15"/>
        <v>0.48000000000320142</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19912.240000000002</v>
      </c>
      <c r="D634" s="2">
        <f>'PR-RAS'!E640</f>
        <v>25719.43</v>
      </c>
      <c r="E634" s="2">
        <v>0</v>
      </c>
      <c r="F634" s="2">
        <v>0</v>
      </c>
      <c r="G634" s="3">
        <f t="shared" si="14"/>
        <v>45165.246300000006</v>
      </c>
      <c r="H634" s="3">
        <f t="shared" si="15"/>
        <v>0.67000000000189175</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39824.480000000003</v>
      </c>
      <c r="D636" s="2">
        <f>'PR-RAS'!E642</f>
        <v>0</v>
      </c>
      <c r="E636" s="2">
        <v>0</v>
      </c>
      <c r="F636" s="2">
        <v>0</v>
      </c>
      <c r="G636" s="3">
        <f t="shared" si="14"/>
        <v>25288.544800000003</v>
      </c>
      <c r="H636" s="3">
        <f t="shared" si="15"/>
        <v>0.48000000000320142</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12894319.369999999</v>
      </c>
      <c r="D637" s="2">
        <f>'PR-RAS'!E643</f>
        <v>13474747.9</v>
      </c>
      <c r="E637" s="2">
        <v>0</v>
      </c>
      <c r="F637" s="2">
        <v>0</v>
      </c>
      <c r="G637" s="3">
        <f t="shared" si="14"/>
        <v>25340666.448120002</v>
      </c>
      <c r="H637" s="3">
        <f t="shared" si="15"/>
        <v>0.4699999988079071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16135487.470000001</v>
      </c>
      <c r="D638" s="2">
        <f>'PR-RAS'!E644</f>
        <v>17437229.09</v>
      </c>
      <c r="E638" s="2">
        <v>0</v>
      </c>
      <c r="F638" s="2">
        <v>0</v>
      </c>
      <c r="G638" s="3">
        <f t="shared" si="14"/>
        <v>32493335.379049998</v>
      </c>
      <c r="H638" s="3">
        <f t="shared" si="15"/>
        <v>0.56000000052154064</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3241168.1000000015</v>
      </c>
      <c r="D640" s="2">
        <f>'PR-RAS'!E646</f>
        <v>3962481.1899999995</v>
      </c>
      <c r="E640" s="2">
        <v>0</v>
      </c>
      <c r="F640" s="2">
        <v>0</v>
      </c>
      <c r="G640" s="3">
        <f t="shared" si="14"/>
        <v>7135157.3767200001</v>
      </c>
      <c r="H640" s="3">
        <f t="shared" si="15"/>
        <v>0.29000000096857548</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18102711.779999997</v>
      </c>
      <c r="D641" s="2">
        <f>'PR-RAS'!E647</f>
        <v>13591874.41</v>
      </c>
      <c r="E641" s="2">
        <v>0</v>
      </c>
      <c r="F641" s="2">
        <v>0</v>
      </c>
      <c r="G641" s="3">
        <f t="shared" si="14"/>
        <v>28983334.783999998</v>
      </c>
      <c r="H641" s="3">
        <f t="shared" si="15"/>
        <v>0.63000000268220901</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14861543.679999996</v>
      </c>
      <c r="D643" s="2">
        <f>'PR-RAS'!E649</f>
        <v>9629393.2200000007</v>
      </c>
      <c r="E643" s="2">
        <v>0</v>
      </c>
      <c r="F643" s="2">
        <v>0</v>
      </c>
      <c r="G643" s="3">
        <f t="shared" si="14"/>
        <v>21905251.937039997</v>
      </c>
      <c r="H643" s="3">
        <f t="shared" si="15"/>
        <v>0.54000000469386578</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20961527.379999999</v>
      </c>
      <c r="D646" s="2">
        <f>'PR-RAS'!E653</f>
        <v>16613078.869999999</v>
      </c>
      <c r="E646" s="2">
        <v>0</v>
      </c>
      <c r="F646" s="2">
        <v>0</v>
      </c>
      <c r="G646" s="3">
        <f t="shared" si="14"/>
        <v>34951056.902400002</v>
      </c>
      <c r="H646" s="3">
        <f t="shared" si="15"/>
        <v>0.50999999977648258</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15122169.130000001</v>
      </c>
      <c r="D647" s="2">
        <f>'PR-RAS'!E654</f>
        <v>25569977.579999998</v>
      </c>
      <c r="E647" s="2">
        <v>0</v>
      </c>
      <c r="F647" s="2">
        <v>0</v>
      </c>
      <c r="G647" s="3">
        <f t="shared" si="14"/>
        <v>42805332.291340001</v>
      </c>
      <c r="H647" s="3">
        <f t="shared" si="15"/>
        <v>0.55000000260770321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19323161.34</v>
      </c>
      <c r="D648" s="2">
        <f>'PR-RAS'!E655</f>
        <v>30350025.16</v>
      </c>
      <c r="E648" s="2">
        <v>0</v>
      </c>
      <c r="F648" s="2">
        <v>0</v>
      </c>
      <c r="G648" s="3">
        <f t="shared" si="14"/>
        <v>51775017.944019996</v>
      </c>
      <c r="H648" s="3">
        <f t="shared" si="15"/>
        <v>0.5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16760535.169999998</v>
      </c>
      <c r="D649" s="2">
        <f>'PR-RAS'!E656</f>
        <v>11833031.289999995</v>
      </c>
      <c r="E649" s="2">
        <v>0</v>
      </c>
      <c r="F649" s="2">
        <v>0</v>
      </c>
      <c r="G649" s="3">
        <f t="shared" si="14"/>
        <v>26196435.341999993</v>
      </c>
      <c r="H649" s="3">
        <f t="shared" si="15"/>
        <v>0.45999999344348907</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78</v>
      </c>
      <c r="D650" s="2">
        <f>'PR-RAS'!E657</f>
        <v>77</v>
      </c>
      <c r="E650" s="2">
        <v>0</v>
      </c>
      <c r="F650" s="2">
        <v>0</v>
      </c>
      <c r="G650" s="3">
        <f t="shared" si="14"/>
        <v>150.56800000000001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75</v>
      </c>
      <c r="D652" s="2">
        <f>'PR-RAS'!E659</f>
        <v>75</v>
      </c>
      <c r="E652" s="2">
        <v>0</v>
      </c>
      <c r="F652" s="2">
        <v>0</v>
      </c>
      <c r="G652" s="3">
        <f t="shared" si="14"/>
        <v>146.47499999999999</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213526.41</v>
      </c>
      <c r="D654" s="2">
        <f>'PR-RAS'!E661</f>
        <v>245523.9</v>
      </c>
      <c r="E654" s="2">
        <v>0</v>
      </c>
      <c r="F654" s="2">
        <v>0</v>
      </c>
      <c r="G654" s="3">
        <f t="shared" si="14"/>
        <v>460086.95912999997</v>
      </c>
      <c r="H654" s="3">
        <f t="shared" si="15"/>
        <v>0.51000000000931323</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494028.92</v>
      </c>
      <c r="D655" s="2">
        <f>'PR-RAS'!E662</f>
        <v>592159.53</v>
      </c>
      <c r="E655" s="2">
        <v>0</v>
      </c>
      <c r="F655" s="2">
        <v>0</v>
      </c>
      <c r="G655" s="3">
        <f t="shared" si="14"/>
        <v>1097639.57892</v>
      </c>
      <c r="H655" s="3">
        <f t="shared" si="15"/>
        <v>0.54999999998835847</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379890.6</v>
      </c>
      <c r="D656" s="2">
        <f>'PR-RAS'!E663</f>
        <v>24672.36</v>
      </c>
      <c r="E656" s="2">
        <v>0</v>
      </c>
      <c r="F656" s="2">
        <v>0</v>
      </c>
      <c r="G656" s="3">
        <f t="shared" ref="G656:G657" si="16">(B656/1000)*(C656*1+D656*2)</f>
        <v>281149.13459999999</v>
      </c>
      <c r="H656" s="3">
        <f t="shared" ref="H656:H657" si="17">ABS(C656-ROUND(C656,0))+ABS(D656-ROUND(D656,0))</f>
        <v>0.76000000002386514</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1050534.31</v>
      </c>
      <c r="D657" s="2">
        <f>'PR-RAS'!E664</f>
        <v>1229095.58</v>
      </c>
      <c r="E657" s="2">
        <v>0</v>
      </c>
      <c r="F657" s="2">
        <v>0</v>
      </c>
      <c r="G657" s="3">
        <f t="shared" si="16"/>
        <v>2301723.9083200004</v>
      </c>
      <c r="H657" s="3">
        <f t="shared" si="17"/>
        <v>0.72999999998137355</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638.6</v>
      </c>
      <c r="D660" s="2">
        <f>'PR-RAS'!E667</f>
        <v>1528.28</v>
      </c>
      <c r="E660" s="2">
        <v>0</v>
      </c>
      <c r="F660" s="2">
        <v>0</v>
      </c>
      <c r="G660" s="3">
        <f t="shared" si="14"/>
        <v>2435.1104399999999</v>
      </c>
      <c r="H660" s="3">
        <f t="shared" si="15"/>
        <v>0.67999999999994998</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121334.33</v>
      </c>
      <c r="D662" s="2">
        <f>'PR-RAS'!E669</f>
        <v>102034</v>
      </c>
      <c r="E662" s="2">
        <v>0</v>
      </c>
      <c r="F662" s="2">
        <v>0</v>
      </c>
      <c r="G662" s="3">
        <f t="shared" si="14"/>
        <v>215090.94013000003</v>
      </c>
      <c r="H662" s="3">
        <f t="shared" si="15"/>
        <v>0.33000000000174623</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8580</v>
      </c>
      <c r="D663" s="2">
        <f>'PR-RAS'!E670</f>
        <v>0</v>
      </c>
      <c r="E663" s="2">
        <v>0</v>
      </c>
      <c r="F663" s="2">
        <v>0</v>
      </c>
      <c r="G663" s="3">
        <f t="shared" si="14"/>
        <v>5679.96</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30370.58</v>
      </c>
      <c r="D665" s="2">
        <f>'PR-RAS'!E672</f>
        <v>38504.839999999997</v>
      </c>
      <c r="E665" s="2">
        <v>0</v>
      </c>
      <c r="F665" s="2">
        <v>0</v>
      </c>
      <c r="G665" s="3">
        <f t="shared" si="14"/>
        <v>71300.492639999997</v>
      </c>
      <c r="H665" s="3">
        <f t="shared" si="15"/>
        <v>0.58000000000174623</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405000</v>
      </c>
      <c r="E666" s="2">
        <v>0</v>
      </c>
      <c r="F666" s="2">
        <v>0</v>
      </c>
      <c r="G666" s="3">
        <f t="shared" si="14"/>
        <v>538650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2715.8</v>
      </c>
      <c r="D699" s="2">
        <f>'PR-RAS'!E706</f>
        <v>1581212.02</v>
      </c>
      <c r="E699" s="2">
        <v>0</v>
      </c>
      <c r="F699" s="2">
        <v>0</v>
      </c>
      <c r="G699" s="3">
        <f t="shared" si="14"/>
        <v>2209267.6083199997</v>
      </c>
      <c r="H699" s="3">
        <f t="shared" si="15"/>
        <v>0.22000000001844455</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4908.18</v>
      </c>
      <c r="D704" s="2">
        <f>'PR-RAS'!E711</f>
        <v>2294.42</v>
      </c>
      <c r="E704" s="2">
        <v>0</v>
      </c>
      <c r="F704" s="2">
        <v>0</v>
      </c>
      <c r="G704" s="3">
        <f t="shared" ref="G704:G707" si="20">(B704/1000)*(C704*1+D704*2)</f>
        <v>6676.40506</v>
      </c>
      <c r="H704" s="3">
        <f t="shared" ref="H704:H707" si="21">ABS(C704-ROUND(C704,0))+ABS(D704-ROUND(D704,0))</f>
        <v>0.6000000000003638</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57403.5</v>
      </c>
      <c r="D705" s="2">
        <f>'PR-RAS'!E712</f>
        <v>14859.49</v>
      </c>
      <c r="E705" s="2">
        <v>0</v>
      </c>
      <c r="F705" s="2">
        <v>0</v>
      </c>
      <c r="G705" s="3">
        <f t="shared" si="20"/>
        <v>61334.225919999997</v>
      </c>
      <c r="H705" s="3">
        <f t="shared" si="21"/>
        <v>0.98999999999978172</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206749.15</v>
      </c>
      <c r="D715" s="2">
        <f>'PR-RAS'!E722</f>
        <v>218746.15</v>
      </c>
      <c r="E715" s="2">
        <v>0</v>
      </c>
      <c r="F715" s="2">
        <v>0</v>
      </c>
      <c r="G715" s="3">
        <f t="shared" ref="G715:G716" si="22">(B715/1000)*(C715*1+D715*2)</f>
        <v>459988.39529999997</v>
      </c>
      <c r="H715" s="3">
        <f t="shared" ref="H715:H716" si="23">ABS(C715-ROUND(C715,0))+ABS(D715-ROUND(D715,0))</f>
        <v>0.29999999998835847</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7312.5</v>
      </c>
      <c r="D717" s="2">
        <f>'PR-RAS'!E724</f>
        <v>0</v>
      </c>
      <c r="E717" s="2">
        <v>0</v>
      </c>
      <c r="F717" s="2">
        <v>0</v>
      </c>
      <c r="G717" s="3">
        <f t="shared" si="14"/>
        <v>5235.75</v>
      </c>
      <c r="H717" s="3">
        <f t="shared" si="15"/>
        <v>0.5</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17789.43</v>
      </c>
      <c r="E719" s="2">
        <v>0</v>
      </c>
      <c r="F719" s="2">
        <v>0</v>
      </c>
      <c r="G719" s="3">
        <f t="shared" si="14"/>
        <v>25545.621479999998</v>
      </c>
      <c r="H719" s="3">
        <f t="shared" si="15"/>
        <v>0.43000000000029104</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14505.79</v>
      </c>
      <c r="D725" s="2">
        <f>'PR-RAS'!E732</f>
        <v>0</v>
      </c>
      <c r="E725" s="2">
        <v>0</v>
      </c>
      <c r="F725" s="2">
        <v>0</v>
      </c>
      <c r="G725" s="3">
        <f t="shared" si="14"/>
        <v>10502.19196</v>
      </c>
      <c r="H725" s="3">
        <f t="shared" si="15"/>
        <v>0.20999999999912689</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1031.2</v>
      </c>
      <c r="D726" s="2">
        <f>'PR-RAS'!E733</f>
        <v>3129.37</v>
      </c>
      <c r="E726" s="2">
        <v>0</v>
      </c>
      <c r="F726" s="2">
        <v>0</v>
      </c>
      <c r="G726" s="3">
        <f t="shared" si="14"/>
        <v>5285.2064999999993</v>
      </c>
      <c r="H726" s="3">
        <f t="shared" si="15"/>
        <v>0.56999999999993634</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21409.48</v>
      </c>
      <c r="D727" s="2">
        <f>'PR-RAS'!E734</f>
        <v>21635.47</v>
      </c>
      <c r="E727" s="2">
        <v>0</v>
      </c>
      <c r="F727" s="2">
        <v>0</v>
      </c>
      <c r="G727" s="3">
        <f t="shared" si="14"/>
        <v>46957.984919999995</v>
      </c>
      <c r="H727" s="3">
        <f t="shared" si="15"/>
        <v>0.9500000000007276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263.37</v>
      </c>
      <c r="D729" s="2">
        <f>'PR-RAS'!E736</f>
        <v>4621.4799999999996</v>
      </c>
      <c r="E729" s="2">
        <v>0</v>
      </c>
      <c r="F729" s="2">
        <v>0</v>
      </c>
      <c r="G729" s="3">
        <f t="shared" si="14"/>
        <v>6920.6082399999996</v>
      </c>
      <c r="H729" s="3">
        <f t="shared" si="15"/>
        <v>0.84999999999956799</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4202.18</v>
      </c>
      <c r="D730" s="2">
        <f>'PR-RAS'!E737</f>
        <v>62580.39</v>
      </c>
      <c r="E730" s="2">
        <v>0</v>
      </c>
      <c r="F730" s="2">
        <v>0</v>
      </c>
      <c r="G730" s="3">
        <f t="shared" si="14"/>
        <v>94305.597839999988</v>
      </c>
      <c r="H730" s="3">
        <f t="shared" si="15"/>
        <v>0.56999999999970896</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7610.75</v>
      </c>
      <c r="D731" s="2">
        <f>'PR-RAS'!E738</f>
        <v>47714.7</v>
      </c>
      <c r="E731" s="2">
        <v>0</v>
      </c>
      <c r="F731" s="2">
        <v>0</v>
      </c>
      <c r="G731" s="3">
        <f t="shared" si="14"/>
        <v>75219.309499999988</v>
      </c>
      <c r="H731" s="3">
        <f t="shared" si="15"/>
        <v>0.55000000000291038</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3055.28</v>
      </c>
      <c r="D732" s="2">
        <f>'PR-RAS'!E739</f>
        <v>7718.64</v>
      </c>
      <c r="E732" s="2">
        <v>0</v>
      </c>
      <c r="F732" s="2">
        <v>0</v>
      </c>
      <c r="G732" s="3">
        <f t="shared" si="14"/>
        <v>13518.061360000002</v>
      </c>
      <c r="H732" s="3">
        <f t="shared" si="15"/>
        <v>0.63999999999987267</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6404.53</v>
      </c>
      <c r="D734" s="2">
        <f>'PR-RAS'!E741</f>
        <v>6690.59</v>
      </c>
      <c r="E734" s="2">
        <v>0</v>
      </c>
      <c r="F734" s="2">
        <v>0</v>
      </c>
      <c r="G734" s="3">
        <f t="shared" si="14"/>
        <v>14502.925429999999</v>
      </c>
      <c r="H734" s="3">
        <f t="shared" si="15"/>
        <v>0.88000000000010914</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45.83</v>
      </c>
      <c r="D735" s="2">
        <f>'PR-RAS'!E742</f>
        <v>361.65</v>
      </c>
      <c r="E735" s="2">
        <v>0</v>
      </c>
      <c r="F735" s="2">
        <v>0</v>
      </c>
      <c r="G735" s="3">
        <f t="shared" si="14"/>
        <v>564.54142000000002</v>
      </c>
      <c r="H735" s="3">
        <f t="shared" si="15"/>
        <v>0.52000000000002444</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2328</v>
      </c>
      <c r="D737" s="2">
        <f>'PR-RAS'!E744</f>
        <v>2100</v>
      </c>
      <c r="E737" s="2">
        <v>0</v>
      </c>
      <c r="F737" s="2">
        <v>0</v>
      </c>
      <c r="G737" s="3">
        <f t="shared" si="28"/>
        <v>4804.6080000000002</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2274.44</v>
      </c>
      <c r="D771" s="2">
        <f>'PR-RAS'!E778</f>
        <v>2541.79</v>
      </c>
      <c r="E771" s="2">
        <v>0</v>
      </c>
      <c r="F771" s="2">
        <v>0</v>
      </c>
      <c r="G771" s="3">
        <f t="shared" si="14"/>
        <v>5665.6754000000001</v>
      </c>
      <c r="H771" s="3">
        <f t="shared" si="15"/>
        <v>0.65000000000009095</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2830</v>
      </c>
      <c r="D773" s="2">
        <f>'PR-RAS'!E780</f>
        <v>1500</v>
      </c>
      <c r="E773" s="2">
        <v>0</v>
      </c>
      <c r="F773" s="2">
        <v>0</v>
      </c>
      <c r="G773" s="3">
        <f t="shared" si="14"/>
        <v>4500.76</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75948.490000000005</v>
      </c>
      <c r="D774" s="2">
        <f>'PR-RAS'!E781</f>
        <v>77558.559999999998</v>
      </c>
      <c r="E774" s="2">
        <v>0</v>
      </c>
      <c r="F774" s="2">
        <v>0</v>
      </c>
      <c r="G774" s="3">
        <f t="shared" si="14"/>
        <v>178613.71653000001</v>
      </c>
      <c r="H774" s="3">
        <f t="shared" si="15"/>
        <v>0.930000000007567</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200</v>
      </c>
      <c r="E775" s="2">
        <v>0</v>
      </c>
      <c r="F775" s="2">
        <v>0</v>
      </c>
      <c r="G775" s="3">
        <f t="shared" si="14"/>
        <v>309.60000000000002</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195000</v>
      </c>
      <c r="D778" s="2">
        <f>'PR-RAS'!E785</f>
        <v>0</v>
      </c>
      <c r="E778" s="2">
        <v>0</v>
      </c>
      <c r="F778" s="2">
        <v>0</v>
      </c>
      <c r="G778" s="3">
        <f t="shared" si="14"/>
        <v>151515</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3000</v>
      </c>
      <c r="D780" s="2">
        <f>'PR-RAS'!E787</f>
        <v>0</v>
      </c>
      <c r="E780" s="2">
        <v>0</v>
      </c>
      <c r="F780" s="2">
        <v>0</v>
      </c>
      <c r="G780" s="3">
        <f t="shared" si="14"/>
        <v>2337</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222857.24</v>
      </c>
      <c r="D836" s="2">
        <f>'PR-RAS'!E843</f>
        <v>350260.02</v>
      </c>
      <c r="E836" s="2">
        <v>0</v>
      </c>
      <c r="F836" s="2">
        <v>0</v>
      </c>
      <c r="G836" s="3">
        <f t="shared" si="14"/>
        <v>771020.02879999997</v>
      </c>
      <c r="H836" s="3">
        <f t="shared" si="15"/>
        <v>0.26000000000931323</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193910</v>
      </c>
      <c r="D839" s="2">
        <f>'PR-RAS'!E846</f>
        <v>203980</v>
      </c>
      <c r="E839" s="2">
        <v>0</v>
      </c>
      <c r="F839" s="2">
        <v>0</v>
      </c>
      <c r="G839" s="3">
        <f t="shared" si="34"/>
        <v>504367.06</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21361.4</v>
      </c>
      <c r="D844" s="2">
        <f>'PR-RAS'!E851</f>
        <v>6077.1</v>
      </c>
      <c r="E844" s="2">
        <v>0</v>
      </c>
      <c r="F844" s="2">
        <v>0</v>
      </c>
      <c r="G844" s="3">
        <f t="shared" si="34"/>
        <v>28253.650800000003</v>
      </c>
      <c r="H844" s="3">
        <f t="shared" si="35"/>
        <v>0.50000000000181899</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14399.76</v>
      </c>
      <c r="D846" s="2">
        <f>'PR-RAS'!E853</f>
        <v>18561.72</v>
      </c>
      <c r="E846" s="2">
        <v>0</v>
      </c>
      <c r="F846" s="2">
        <v>0</v>
      </c>
      <c r="G846" s="3">
        <f t="shared" si="34"/>
        <v>43537.103999999999</v>
      </c>
      <c r="H846" s="3">
        <f t="shared" si="35"/>
        <v>0.51999999999861757</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14971.69</v>
      </c>
      <c r="D847" s="2">
        <f>'PR-RAS'!E854</f>
        <v>13754.1</v>
      </c>
      <c r="E847" s="2">
        <v>0</v>
      </c>
      <c r="F847" s="2">
        <v>0</v>
      </c>
      <c r="G847" s="3">
        <f t="shared" si="34"/>
        <v>35937.986939999995</v>
      </c>
      <c r="H847" s="3">
        <f t="shared" si="35"/>
        <v>0.40999999999985448</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17158.580000000002</v>
      </c>
      <c r="E848" s="2">
        <v>0</v>
      </c>
      <c r="F848" s="2">
        <v>0</v>
      </c>
      <c r="G848" s="3">
        <f t="shared" si="34"/>
        <v>29066.634520000003</v>
      </c>
      <c r="H848" s="3">
        <f t="shared" si="35"/>
        <v>0.41999999999825377</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338805.59</v>
      </c>
      <c r="D850" s="2">
        <f>'PR-RAS'!E857</f>
        <v>279236.15000000002</v>
      </c>
      <c r="E850" s="2">
        <v>0</v>
      </c>
      <c r="F850" s="2">
        <v>0</v>
      </c>
      <c r="G850" s="3">
        <f t="shared" si="34"/>
        <v>761788.92861000006</v>
      </c>
      <c r="H850" s="3">
        <f t="shared" si="35"/>
        <v>0.55999999999767169</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3871535.5</v>
      </c>
      <c r="D1581" s="7"/>
      <c r="E1581" s="7">
        <v>0</v>
      </c>
      <c r="F1581" s="7">
        <v>0</v>
      </c>
      <c r="G1581" s="8">
        <f t="shared" ref="G1581:G1685" si="70">B1581/1000*C1581</f>
        <v>3871.5355</v>
      </c>
      <c r="H1581" s="8">
        <f t="shared" ref="H1581:H1685" si="71">ABS(C1581-ROUND(C1581,0))</f>
        <v>0.5</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16593765.819999998</v>
      </c>
      <c r="D1582" s="2">
        <v>0</v>
      </c>
      <c r="E1582" s="2">
        <v>0</v>
      </c>
      <c r="F1582" s="2">
        <v>0</v>
      </c>
      <c r="G1582" s="3">
        <f t="shared" si="70"/>
        <v>33187.531640000001</v>
      </c>
      <c r="H1582" s="3">
        <f t="shared" si="71"/>
        <v>0.18000000156462193</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956385.94</v>
      </c>
      <c r="D1583" s="2">
        <v>0</v>
      </c>
      <c r="E1583" s="2">
        <v>0</v>
      </c>
      <c r="F1583" s="2">
        <v>0</v>
      </c>
      <c r="G1583" s="3">
        <f t="shared" si="70"/>
        <v>2869.1578199999999</v>
      </c>
      <c r="H1583" s="3">
        <f t="shared" si="71"/>
        <v>6.0000000055879354E-2</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8590454.6600000001</v>
      </c>
      <c r="D1584" s="2">
        <v>0</v>
      </c>
      <c r="E1584" s="2">
        <v>0</v>
      </c>
      <c r="F1584" s="2">
        <v>0</v>
      </c>
      <c r="G1584" s="3">
        <f t="shared" si="70"/>
        <v>34361.818639999998</v>
      </c>
      <c r="H1584" s="3">
        <f t="shared" si="71"/>
        <v>0.33999999985098839</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1216631.47</v>
      </c>
      <c r="D1585" s="2">
        <v>0</v>
      </c>
      <c r="E1585" s="2">
        <v>0</v>
      </c>
      <c r="F1585" s="2">
        <v>0</v>
      </c>
      <c r="G1585" s="3">
        <f t="shared" si="70"/>
        <v>6083.1573500000004</v>
      </c>
      <c r="H1585" s="3">
        <f t="shared" si="71"/>
        <v>0.46999999997206032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2295392.34</v>
      </c>
      <c r="D1586" s="2">
        <v>0</v>
      </c>
      <c r="E1586" s="2">
        <v>0</v>
      </c>
      <c r="F1586" s="2">
        <v>0</v>
      </c>
      <c r="G1586" s="3">
        <f t="shared" si="70"/>
        <v>13772.35404</v>
      </c>
      <c r="H1586" s="3">
        <f t="shared" si="71"/>
        <v>0.33999999985098839</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12371.29</v>
      </c>
      <c r="D1587" s="2">
        <v>0</v>
      </c>
      <c r="E1587" s="2">
        <v>0</v>
      </c>
      <c r="F1587" s="2">
        <v>0</v>
      </c>
      <c r="G1587" s="3">
        <f t="shared" si="70"/>
        <v>86.599030000000013</v>
      </c>
      <c r="H1587" s="3">
        <f t="shared" si="71"/>
        <v>0.29000000000087311</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469738.22</v>
      </c>
      <c r="D1588" s="2">
        <v>0</v>
      </c>
      <c r="E1588" s="2">
        <v>0</v>
      </c>
      <c r="F1588" s="2">
        <v>0</v>
      </c>
      <c r="G1588" s="3">
        <f t="shared" si="70"/>
        <v>3757.9057599999996</v>
      </c>
      <c r="H1588" s="3">
        <f t="shared" si="71"/>
        <v>0.21999999997206032</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131865.39000000001</v>
      </c>
      <c r="D1589" s="2">
        <v>0</v>
      </c>
      <c r="E1589" s="2">
        <v>0</v>
      </c>
      <c r="F1589" s="2">
        <v>0</v>
      </c>
      <c r="G1589" s="3">
        <f>B1589/1000*C1589</f>
        <v>1186.7885100000001</v>
      </c>
      <c r="H1589" s="3">
        <f>ABS(C1589-ROUND(C1589,0))</f>
        <v>0.39000000001396984</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404563.95</v>
      </c>
      <c r="D1590" s="2">
        <v>0</v>
      </c>
      <c r="E1590" s="2">
        <v>0</v>
      </c>
      <c r="F1590" s="2">
        <v>0</v>
      </c>
      <c r="G1590" s="3">
        <f t="shared" si="70"/>
        <v>4045.6395000000002</v>
      </c>
      <c r="H1590" s="3">
        <f t="shared" si="71"/>
        <v>4.9999999988358468E-2</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1277526.54</v>
      </c>
      <c r="D1591" s="2">
        <v>0</v>
      </c>
      <c r="E1591" s="2">
        <v>0</v>
      </c>
      <c r="F1591" s="2">
        <v>0</v>
      </c>
      <c r="G1591" s="3">
        <f t="shared" si="70"/>
        <v>14052.791939999999</v>
      </c>
      <c r="H1591" s="3">
        <f t="shared" si="71"/>
        <v>0.4599999999627471</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2782365.46</v>
      </c>
      <c r="D1592" s="2">
        <v>0</v>
      </c>
      <c r="E1592" s="2">
        <v>0</v>
      </c>
      <c r="F1592" s="2">
        <v>0</v>
      </c>
      <c r="G1592" s="3">
        <f t="shared" si="70"/>
        <v>33388.385520000003</v>
      </c>
      <c r="H1592" s="3">
        <f t="shared" si="71"/>
        <v>0.4599999999627471</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5016957.87</v>
      </c>
      <c r="D1593" s="2">
        <v>0</v>
      </c>
      <c r="E1593" s="2">
        <v>0</v>
      </c>
      <c r="F1593" s="2">
        <v>0</v>
      </c>
      <c r="G1593" s="3">
        <f t="shared" si="70"/>
        <v>65220.452310000001</v>
      </c>
      <c r="H1593" s="3">
        <f t="shared" si="71"/>
        <v>0.12999999988824129</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0.01</v>
      </c>
      <c r="D1594" s="2">
        <v>0</v>
      </c>
      <c r="E1594" s="2">
        <v>0</v>
      </c>
      <c r="F1594" s="2">
        <v>0</v>
      </c>
      <c r="G1594" s="3">
        <f t="shared" si="70"/>
        <v>1.4000000000000001E-4</v>
      </c>
      <c r="H1594" s="3">
        <f t="shared" si="71"/>
        <v>0.01</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0.01</v>
      </c>
      <c r="D1598" s="2">
        <v>0</v>
      </c>
      <c r="E1598" s="2">
        <v>0</v>
      </c>
      <c r="F1598" s="2">
        <v>0</v>
      </c>
      <c r="G1598" s="3">
        <f t="shared" si="70"/>
        <v>1.7999999999999998E-4</v>
      </c>
      <c r="H1598" s="3">
        <f t="shared" si="71"/>
        <v>0.01</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2029967.34</v>
      </c>
      <c r="D1600" s="2">
        <v>0</v>
      </c>
      <c r="E1600" s="2">
        <v>0</v>
      </c>
      <c r="F1600" s="2">
        <v>0</v>
      </c>
      <c r="G1600" s="3">
        <f>B1600/1000*C1600</f>
        <v>40599.346799999999</v>
      </c>
      <c r="H1600" s="3">
        <f>ABS(C1600-ROUND(C1600,0))</f>
        <v>0.34000000008381903</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17351376.34</v>
      </c>
      <c r="D1601" s="2">
        <v>0</v>
      </c>
      <c r="E1601" s="2">
        <v>0</v>
      </c>
      <c r="F1601" s="2">
        <v>0</v>
      </c>
      <c r="G1601" s="3">
        <f t="shared" si="70"/>
        <v>364378.90314000001</v>
      </c>
      <c r="H1601" s="3">
        <f t="shared" si="71"/>
        <v>0.33999999985098839</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943177</v>
      </c>
      <c r="D1602" s="2">
        <v>0</v>
      </c>
      <c r="E1602" s="2">
        <v>0</v>
      </c>
      <c r="F1602" s="2">
        <v>0</v>
      </c>
      <c r="G1602" s="3">
        <f t="shared" si="70"/>
        <v>20749.894</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8948755.870000001</v>
      </c>
      <c r="D1603" s="2">
        <v>0</v>
      </c>
      <c r="E1603" s="2">
        <v>0</v>
      </c>
      <c r="F1603" s="2">
        <v>0</v>
      </c>
      <c r="G1603" s="3">
        <f t="shared" si="70"/>
        <v>205821.38501000003</v>
      </c>
      <c r="H1603" s="3">
        <f t="shared" si="71"/>
        <v>0.12999999895691872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1218222.3</v>
      </c>
      <c r="D1604" s="2">
        <v>0</v>
      </c>
      <c r="E1604" s="2">
        <v>0</v>
      </c>
      <c r="F1604" s="2">
        <v>0</v>
      </c>
      <c r="G1604" s="3">
        <f t="shared" si="70"/>
        <v>29237.335200000001</v>
      </c>
      <c r="H1604" s="3">
        <f t="shared" si="71"/>
        <v>0.30000000004656613</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2487299.4900000002</v>
      </c>
      <c r="D1605" s="2">
        <v>0</v>
      </c>
      <c r="E1605" s="2">
        <v>0</v>
      </c>
      <c r="F1605" s="2">
        <v>0</v>
      </c>
      <c r="G1605" s="3">
        <f t="shared" si="70"/>
        <v>62182.487250000006</v>
      </c>
      <c r="H1605" s="3">
        <f t="shared" si="71"/>
        <v>0.49000000022351742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16119.45</v>
      </c>
      <c r="D1606" s="2">
        <v>0</v>
      </c>
      <c r="E1606" s="2">
        <v>0</v>
      </c>
      <c r="F1606" s="2">
        <v>0</v>
      </c>
      <c r="G1606" s="3">
        <f t="shared" si="70"/>
        <v>419.10570000000001</v>
      </c>
      <c r="H1606" s="3">
        <f t="shared" si="71"/>
        <v>0.4500000000007276</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470119.65</v>
      </c>
      <c r="D1607" s="2">
        <v>0</v>
      </c>
      <c r="E1607" s="2">
        <v>0</v>
      </c>
      <c r="F1607" s="2">
        <v>0</v>
      </c>
      <c r="G1607" s="3">
        <f t="shared" si="70"/>
        <v>12693.23055</v>
      </c>
      <c r="H1607" s="3">
        <f t="shared" si="71"/>
        <v>0.34999999997671694</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131865.39000000001</v>
      </c>
      <c r="D1608" s="2">
        <v>0</v>
      </c>
      <c r="E1608" s="2">
        <v>0</v>
      </c>
      <c r="F1608" s="2">
        <v>0</v>
      </c>
      <c r="G1608" s="3">
        <f>B1608/1000*C1608</f>
        <v>3692.2309200000004</v>
      </c>
      <c r="H1608" s="3">
        <f>ABS(C1608-ROUND(C1608,0))</f>
        <v>0.39000000001396984</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404544.47</v>
      </c>
      <c r="D1609" s="2">
        <v>0</v>
      </c>
      <c r="E1609" s="2">
        <v>0</v>
      </c>
      <c r="F1609" s="2">
        <v>0</v>
      </c>
      <c r="G1609" s="3">
        <f t="shared" si="70"/>
        <v>11731.789629999999</v>
      </c>
      <c r="H1609" s="3">
        <f t="shared" si="71"/>
        <v>0.46999999997206032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1266001.54</v>
      </c>
      <c r="D1610" s="2">
        <v>0</v>
      </c>
      <c r="E1610" s="2">
        <v>0</v>
      </c>
      <c r="F1610" s="2">
        <v>0</v>
      </c>
      <c r="G1610" s="3">
        <f t="shared" si="70"/>
        <v>37980.046199999997</v>
      </c>
      <c r="H1610" s="3">
        <f t="shared" si="71"/>
        <v>0.4599999999627471</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2954583.58</v>
      </c>
      <c r="D1611" s="2">
        <v>0</v>
      </c>
      <c r="E1611" s="2">
        <v>0</v>
      </c>
      <c r="F1611" s="2">
        <v>0</v>
      </c>
      <c r="G1611" s="3">
        <f t="shared" si="70"/>
        <v>91592.090980000008</v>
      </c>
      <c r="H1611" s="3">
        <f t="shared" si="71"/>
        <v>0.41999999992549419</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5690012.6799999997</v>
      </c>
      <c r="D1612" s="2">
        <v>0</v>
      </c>
      <c r="E1612" s="2">
        <v>0</v>
      </c>
      <c r="F1612" s="2">
        <v>0</v>
      </c>
      <c r="G1612" s="3">
        <f t="shared" si="70"/>
        <v>182080.40575999999</v>
      </c>
      <c r="H1612" s="3">
        <f t="shared" si="71"/>
        <v>0.32000000029802322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1769430.79</v>
      </c>
      <c r="D1619" s="2">
        <v>0</v>
      </c>
      <c r="E1619" s="2">
        <v>0</v>
      </c>
      <c r="F1619" s="2">
        <v>0</v>
      </c>
      <c r="G1619" s="3">
        <f>B1619/1000*C1619</f>
        <v>69007.800810000001</v>
      </c>
      <c r="H1619" s="3">
        <f>ABS(C1619-ROUND(C1619,0))</f>
        <v>0.2099999999627471</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3113924.9800000004</v>
      </c>
      <c r="D1620" s="2">
        <v>0</v>
      </c>
      <c r="E1620" s="2">
        <v>0</v>
      </c>
      <c r="F1620" s="2">
        <v>0</v>
      </c>
      <c r="G1620" s="3">
        <f t="shared" si="70"/>
        <v>124556.99920000002</v>
      </c>
      <c r="H1620" s="3">
        <f t="shared" si="71"/>
        <v>1.9999999552965164E-2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3113924.98</v>
      </c>
      <c r="D1680" s="2">
        <v>0</v>
      </c>
      <c r="E1680" s="2">
        <v>0</v>
      </c>
      <c r="F1680" s="2">
        <v>0</v>
      </c>
      <c r="G1680" s="3">
        <f t="shared" si="70"/>
        <v>311392.49800000002</v>
      </c>
      <c r="H1680" s="3">
        <f t="shared" si="71"/>
        <v>2.0000000018626451E-2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13208.94</v>
      </c>
      <c r="D1681" s="2">
        <v>0</v>
      </c>
      <c r="E1681" s="2">
        <v>0</v>
      </c>
      <c r="F1681" s="2">
        <v>0</v>
      </c>
      <c r="G1681" s="3">
        <f t="shared" si="70"/>
        <v>1334.1029400000002</v>
      </c>
      <c r="H1681" s="3">
        <f t="shared" si="71"/>
        <v>5.9999999999490683E-2</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1573347.5</v>
      </c>
      <c r="D1682" s="2">
        <v>0</v>
      </c>
      <c r="E1682" s="2">
        <v>0</v>
      </c>
      <c r="F1682" s="2">
        <v>0</v>
      </c>
      <c r="G1682" s="3">
        <f t="shared" si="70"/>
        <v>160481.44499999998</v>
      </c>
      <c r="H1682" s="3">
        <f t="shared" si="71"/>
        <v>0.5</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684261.5</v>
      </c>
      <c r="D1683" s="2">
        <v>0</v>
      </c>
      <c r="E1683" s="2">
        <v>0</v>
      </c>
      <c r="F1683" s="2">
        <v>0</v>
      </c>
      <c r="G1683" s="3">
        <f t="shared" si="70"/>
        <v>70478.934500000003</v>
      </c>
      <c r="H1683" s="3">
        <f t="shared" si="71"/>
        <v>0.5</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438069.29</v>
      </c>
      <c r="D1684" s="2">
        <v>0</v>
      </c>
      <c r="E1684" s="2">
        <v>0</v>
      </c>
      <c r="F1684" s="2">
        <v>0</v>
      </c>
      <c r="G1684" s="3">
        <f>B1684/1000*C1684</f>
        <v>45559.206159999994</v>
      </c>
      <c r="H1684" s="3">
        <f>ABS(C1684-ROUND(C1684,0))</f>
        <v>0.28999999997904524</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405037.75</v>
      </c>
      <c r="D1685" s="14">
        <v>0</v>
      </c>
      <c r="E1685" s="14">
        <v>0</v>
      </c>
      <c r="F1685" s="14">
        <v>0</v>
      </c>
      <c r="G1685" s="15">
        <f t="shared" si="70"/>
        <v>42528.963749999995</v>
      </c>
      <c r="H1685" s="15">
        <f t="shared" si="71"/>
        <v>0.25</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workbookViewId="0"/>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tabSelected="1" workbookViewId="0">
      <selection activeCell="C6" sqref="C6"/>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39" t="s">
        <v>1970</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41" t="s">
        <v>1972</v>
      </c>
      <c r="B4" s="342"/>
      <c r="C4" s="342"/>
      <c r="D4" s="342"/>
      <c r="E4" s="342"/>
      <c r="F4" s="342"/>
      <c r="G4" s="342"/>
      <c r="H4" s="342"/>
      <c r="I4" s="342"/>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34442</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0" t="s">
        <v>1976</v>
      </c>
      <c r="F7" s="343" t="s">
        <v>1977</v>
      </c>
      <c r="G7" s="344"/>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0"/>
      <c r="F8" s="345" t="s">
        <v>1980</v>
      </c>
      <c r="G8" s="346"/>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0"/>
      <c r="F9" s="337" t="s">
        <v>1981</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0"/>
      <c r="F10" s="345" t="s">
        <v>1982</v>
      </c>
      <c r="G10" s="346"/>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0"/>
      <c r="F11" s="335" t="s">
        <v>1983</v>
      </c>
      <c r="G11" s="336"/>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0"/>
      <c r="F12" s="333" t="s">
        <v>1984</v>
      </c>
      <c r="G12" s="334"/>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70"/>
      <c r="F13" s="367" t="s">
        <v>1988</v>
      </c>
      <c r="G13" s="368"/>
      <c r="H13" s="369"/>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50" t="s">
        <v>8</v>
      </c>
      <c r="C16" s="371"/>
      <c r="D16" s="371"/>
      <c r="E16" s="371"/>
      <c r="F16" s="352"/>
      <c r="G16" s="201" t="s">
        <v>9</v>
      </c>
      <c r="H16" s="265" t="s">
        <v>10</v>
      </c>
      <c r="I16" s="266" t="s">
        <v>11</v>
      </c>
      <c r="J16" s="5"/>
      <c r="K16" s="5"/>
      <c r="L16" s="5"/>
      <c r="M16" s="5"/>
      <c r="N16" s="5"/>
      <c r="O16" s="5"/>
      <c r="P16" s="5"/>
      <c r="Q16" s="5"/>
      <c r="R16" s="5"/>
      <c r="S16" s="5"/>
      <c r="T16" s="5"/>
      <c r="U16" s="5"/>
      <c r="V16" s="5"/>
      <c r="W16" s="5"/>
    </row>
    <row r="17" spans="1:23" ht="12.75" customHeight="1" x14ac:dyDescent="0.2">
      <c r="A17" s="347" t="s">
        <v>1977</v>
      </c>
      <c r="B17" s="366" t="str">
        <f>'PR-RAS'!B6</f>
        <v>PRIHODI POSLOVANJA (šifre 61+62+63+64+65+66+67+68)</v>
      </c>
      <c r="C17" s="362"/>
      <c r="D17" s="362"/>
      <c r="E17" s="362"/>
      <c r="F17" s="363"/>
      <c r="G17" s="28" t="str">
        <f>'PR-RAS'!C6</f>
        <v>6</v>
      </c>
      <c r="H17" s="275">
        <f>'PR-RAS'!D6</f>
        <v>11620762.09</v>
      </c>
      <c r="I17" s="275">
        <f>'PR-RAS'!E6</f>
        <v>12829529.18</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5">
        <f>'PR-RAS'!D152</f>
        <v>10648657.16</v>
      </c>
      <c r="I18" s="275">
        <f>'PR-RAS'!E152</f>
        <v>11221875.390000001</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5">
        <f>'PR-RAS'!D649</f>
        <v>14861543.679999996</v>
      </c>
      <c r="I19" s="275">
        <f>'PR-RAS'!E649</f>
        <v>9629393.2200000007</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1989</v>
      </c>
      <c r="B21" s="350" t="s">
        <v>8</v>
      </c>
      <c r="C21" s="351"/>
      <c r="D21" s="351"/>
      <c r="E21" s="351"/>
      <c r="F21" s="352"/>
      <c r="G21" s="201" t="s">
        <v>9</v>
      </c>
      <c r="H21" s="265" t="s">
        <v>1990</v>
      </c>
      <c r="I21" s="266" t="s">
        <v>1991</v>
      </c>
      <c r="J21" s="5"/>
      <c r="K21" s="5"/>
      <c r="L21" s="5"/>
      <c r="M21" s="5"/>
      <c r="N21" s="5"/>
      <c r="O21" s="5"/>
      <c r="P21" s="5"/>
      <c r="Q21" s="5"/>
      <c r="R21" s="5"/>
      <c r="S21" s="5"/>
      <c r="T21" s="5"/>
      <c r="U21" s="5"/>
      <c r="V21" s="5"/>
      <c r="W21" s="5"/>
    </row>
    <row r="22" spans="1:23" ht="12.75" customHeight="1" x14ac:dyDescent="0.2">
      <c r="A22" s="347" t="s">
        <v>1980</v>
      </c>
      <c r="B22" s="366" t="str">
        <f>BILANCA!B7</f>
        <v>Nefinancijska imovina (šifre 01+02+03+04+05+06)</v>
      </c>
      <c r="C22" s="362"/>
      <c r="D22" s="362"/>
      <c r="E22" s="362"/>
      <c r="F22" s="363"/>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50" t="s">
        <v>8</v>
      </c>
      <c r="C26" s="351"/>
      <c r="D26" s="351"/>
      <c r="E26" s="351"/>
      <c r="F26" s="352"/>
      <c r="G26" s="201" t="s">
        <v>9</v>
      </c>
      <c r="H26" s="265" t="s">
        <v>10</v>
      </c>
      <c r="I26" s="266" t="s">
        <v>11</v>
      </c>
      <c r="J26" s="5"/>
      <c r="K26" s="5"/>
      <c r="L26" s="5"/>
      <c r="M26" s="5"/>
      <c r="N26" s="5"/>
      <c r="O26" s="5"/>
      <c r="P26" s="5"/>
      <c r="Q26" s="5"/>
      <c r="R26" s="5"/>
      <c r="S26" s="5"/>
      <c r="T26" s="5"/>
      <c r="U26" s="5"/>
      <c r="V26" s="5"/>
      <c r="W26" s="5"/>
    </row>
    <row r="27" spans="1:23" ht="12.75" customHeight="1" x14ac:dyDescent="0.2">
      <c r="A27" s="347" t="s">
        <v>1992</v>
      </c>
      <c r="B27" s="366" t="str">
        <f>'RAS-funkcijski'!B5</f>
        <v>Opće javne usluge (šifre 011+012+013+014 do 018)</v>
      </c>
      <c r="C27" s="362"/>
      <c r="D27" s="362"/>
      <c r="E27" s="362"/>
      <c r="F27" s="363"/>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50" t="s">
        <v>8</v>
      </c>
      <c r="C32" s="351"/>
      <c r="D32" s="351"/>
      <c r="E32" s="351"/>
      <c r="F32" s="352"/>
      <c r="G32" s="201" t="s">
        <v>9</v>
      </c>
      <c r="H32" s="265" t="s">
        <v>1993</v>
      </c>
      <c r="I32" s="266" t="s">
        <v>1994</v>
      </c>
      <c r="J32" s="5"/>
      <c r="K32" s="5"/>
      <c r="L32" s="5"/>
      <c r="M32" s="5"/>
      <c r="N32" s="5"/>
      <c r="O32" s="5"/>
      <c r="P32" s="5"/>
      <c r="Q32" s="5"/>
      <c r="R32" s="5"/>
      <c r="S32" s="5"/>
      <c r="T32" s="5"/>
      <c r="U32" s="5"/>
      <c r="V32" s="5"/>
      <c r="W32" s="5"/>
    </row>
    <row r="33" spans="1:23" ht="12.75" customHeight="1" x14ac:dyDescent="0.2">
      <c r="A33" s="347" t="s">
        <v>1982</v>
      </c>
      <c r="B33" s="361" t="str">
        <f>'P-VRIO'!B5</f>
        <v>Promjene u vrijednosti i obujmu imovine (šifre 91511+91512)</v>
      </c>
      <c r="C33" s="362"/>
      <c r="D33" s="362"/>
      <c r="E33" s="362"/>
      <c r="F33" s="363"/>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50" t="s">
        <v>8</v>
      </c>
      <c r="C37" s="351"/>
      <c r="D37" s="351"/>
      <c r="E37" s="351"/>
      <c r="F37" s="352"/>
      <c r="G37" s="201" t="s">
        <v>9</v>
      </c>
      <c r="H37" s="265" t="s">
        <v>1990</v>
      </c>
      <c r="I37" s="266" t="s">
        <v>1951</v>
      </c>
      <c r="J37" s="5"/>
      <c r="K37" s="5"/>
      <c r="L37" s="5"/>
      <c r="M37" s="5"/>
      <c r="N37" s="5"/>
      <c r="O37" s="5"/>
      <c r="P37" s="5"/>
      <c r="Q37" s="5"/>
      <c r="R37" s="5"/>
      <c r="S37" s="5"/>
      <c r="T37" s="5"/>
      <c r="U37" s="5"/>
      <c r="V37" s="5"/>
      <c r="W37" s="5"/>
    </row>
    <row r="38" spans="1:23" ht="12.75" customHeight="1" x14ac:dyDescent="0.2">
      <c r="A38" s="347" t="s">
        <v>1983</v>
      </c>
      <c r="B38" s="366" t="str">
        <f>OBVEZE!B5</f>
        <v>Stanje obveza 1. siječnja (=stanju obveza iz Izvještaja o obvezama na 31. prosinca prethodne godine)</v>
      </c>
      <c r="C38" s="362"/>
      <c r="D38" s="362"/>
      <c r="E38" s="362"/>
      <c r="F38" s="363"/>
      <c r="G38" s="126" t="str">
        <f>OBVEZE!C5</f>
        <v>V001</v>
      </c>
      <c r="H38" s="275">
        <f>OBVEZE!D5</f>
        <v>3871535.5</v>
      </c>
      <c r="I38" s="275" t="s">
        <v>1995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5" t="s">
        <v>1995</v>
      </c>
      <c r="I39" s="275">
        <f>OBVEZE!D44</f>
        <v>3113924.9800000004</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6" t="s">
        <v>1995</v>
      </c>
      <c r="I41" s="276">
        <f>OBVEZE!D104</f>
        <v>3113924.98</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1996</v>
      </c>
      <c r="F44" s="353"/>
      <c r="G44" s="229"/>
      <c r="H44" s="354" t="s">
        <v>1997</v>
      </c>
      <c r="I44" s="354"/>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topLeftCell="A130" workbookViewId="0">
      <selection activeCell="I148" sqref="I148"/>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11620762.09</v>
      </c>
      <c r="E6" s="60">
        <f>E7+E43+E49+E82+E106+E125+E134+E140</f>
        <v>12829529.18</v>
      </c>
      <c r="F6" s="45">
        <f t="shared" ref="F6:F132" si="0">IF(D6&lt;&gt;0,IF(E6/D6&gt;=100,"&gt;&gt;100",E6/D6*100),"-")</f>
        <v>110.40178845964137</v>
      </c>
    </row>
    <row r="7" spans="1:24" ht="12.75" customHeight="1" x14ac:dyDescent="0.2">
      <c r="A7" s="63">
        <v>61</v>
      </c>
      <c r="B7" s="220" t="s">
        <v>17</v>
      </c>
      <c r="C7" s="247" t="s">
        <v>18</v>
      </c>
      <c r="D7" s="60">
        <f>D8+D17+D23+D29+D36+D39</f>
        <v>7800597.7599999998</v>
      </c>
      <c r="E7" s="60">
        <f>E8+E17+E23+E29+E36+E39</f>
        <v>8595802.1799999997</v>
      </c>
      <c r="F7" s="45">
        <f t="shared" si="0"/>
        <v>110.19414722391735</v>
      </c>
    </row>
    <row r="8" spans="1:24" ht="12.75" customHeight="1" x14ac:dyDescent="0.2">
      <c r="A8" s="63">
        <v>611</v>
      </c>
      <c r="B8" s="220" t="s">
        <v>19</v>
      </c>
      <c r="C8" s="247" t="s">
        <v>20</v>
      </c>
      <c r="D8" s="60">
        <f>SUM(D9:D14)-D15-D16</f>
        <v>5662178.3899999997</v>
      </c>
      <c r="E8" s="60">
        <f>SUM(E9:E14)-E15-E16</f>
        <v>6510670.6399999997</v>
      </c>
      <c r="F8" s="45">
        <f t="shared" si="0"/>
        <v>114.98526170596331</v>
      </c>
    </row>
    <row r="9" spans="1:24" ht="12.75" customHeight="1" x14ac:dyDescent="0.2">
      <c r="A9" s="63">
        <v>6111</v>
      </c>
      <c r="B9" s="65" t="s">
        <v>21</v>
      </c>
      <c r="C9" s="247" t="s">
        <v>22</v>
      </c>
      <c r="D9" s="194">
        <v>4031798.58</v>
      </c>
      <c r="E9" s="194">
        <v>4756454.05</v>
      </c>
      <c r="F9" s="45">
        <f t="shared" si="0"/>
        <v>117.97350377557798</v>
      </c>
    </row>
    <row r="10" spans="1:24" ht="12.75" customHeight="1" x14ac:dyDescent="0.2">
      <c r="A10" s="63">
        <v>6112</v>
      </c>
      <c r="B10" s="65" t="s">
        <v>23</v>
      </c>
      <c r="C10" s="247" t="s">
        <v>24</v>
      </c>
      <c r="D10" s="194">
        <v>589999.17000000004</v>
      </c>
      <c r="E10" s="194">
        <v>694686.16</v>
      </c>
      <c r="F10" s="45">
        <f t="shared" si="0"/>
        <v>117.74358258842975</v>
      </c>
    </row>
    <row r="11" spans="1:24" ht="12.75" customHeight="1" x14ac:dyDescent="0.2">
      <c r="A11" s="63">
        <v>6113</v>
      </c>
      <c r="B11" s="65" t="s">
        <v>25</v>
      </c>
      <c r="C11" s="247" t="s">
        <v>26</v>
      </c>
      <c r="D11" s="194">
        <v>664487.38</v>
      </c>
      <c r="E11" s="194">
        <v>902861.55</v>
      </c>
      <c r="F11" s="45">
        <f t="shared" si="0"/>
        <v>135.87339311094215</v>
      </c>
    </row>
    <row r="12" spans="1:24" ht="12.75" customHeight="1" x14ac:dyDescent="0.2">
      <c r="A12" s="63">
        <v>6114</v>
      </c>
      <c r="B12" s="65" t="s">
        <v>27</v>
      </c>
      <c r="C12" s="247" t="s">
        <v>28</v>
      </c>
      <c r="D12" s="194">
        <v>847557.04</v>
      </c>
      <c r="E12" s="194">
        <v>715541.43</v>
      </c>
      <c r="F12" s="45">
        <f t="shared" si="0"/>
        <v>84.423985198683511</v>
      </c>
    </row>
    <row r="13" spans="1:24" ht="12.75" customHeight="1" x14ac:dyDescent="0.2">
      <c r="A13" s="63">
        <v>6115</v>
      </c>
      <c r="B13" s="65" t="s">
        <v>29</v>
      </c>
      <c r="C13" s="247" t="s">
        <v>30</v>
      </c>
      <c r="D13" s="194">
        <v>407982.48</v>
      </c>
      <c r="E13" s="194">
        <v>491249.65</v>
      </c>
      <c r="F13" s="45">
        <f t="shared" si="0"/>
        <v>120.40949650583035</v>
      </c>
    </row>
    <row r="14" spans="1:24" ht="12.75" customHeight="1" x14ac:dyDescent="0.2">
      <c r="A14" s="63">
        <v>6116</v>
      </c>
      <c r="B14" s="65" t="s">
        <v>31</v>
      </c>
      <c r="C14" s="247" t="s">
        <v>32</v>
      </c>
      <c r="D14" s="194">
        <v>609.77</v>
      </c>
      <c r="E14" s="194">
        <v>800.8</v>
      </c>
      <c r="F14" s="45">
        <f t="shared" si="0"/>
        <v>131.32820571690965</v>
      </c>
    </row>
    <row r="15" spans="1:24" ht="12.75" customHeight="1" x14ac:dyDescent="0.2">
      <c r="A15" s="63">
        <v>6117</v>
      </c>
      <c r="B15" s="220" t="s">
        <v>33</v>
      </c>
      <c r="C15" s="247" t="s">
        <v>34</v>
      </c>
      <c r="D15" s="194">
        <v>880256.03</v>
      </c>
      <c r="E15" s="194">
        <v>1050923</v>
      </c>
      <c r="F15" s="45">
        <f t="shared" si="0"/>
        <v>119.38833296035472</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1944002.9700000002</v>
      </c>
      <c r="E23" s="60">
        <f t="shared" si="2"/>
        <v>1850305.07</v>
      </c>
      <c r="F23" s="45">
        <f t="shared" si="0"/>
        <v>95.180156540604457</v>
      </c>
    </row>
    <row r="24" spans="1:6" ht="12.75" customHeight="1" x14ac:dyDescent="0.2">
      <c r="A24" s="63">
        <v>6131</v>
      </c>
      <c r="B24" s="65" t="s">
        <v>51</v>
      </c>
      <c r="C24" s="247" t="s">
        <v>52</v>
      </c>
      <c r="D24" s="194">
        <v>893468.66</v>
      </c>
      <c r="E24" s="194">
        <v>621209.49</v>
      </c>
      <c r="F24" s="45">
        <f t="shared" si="0"/>
        <v>69.527843315735325</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1050534.31</v>
      </c>
      <c r="E27" s="194">
        <v>1229095.58</v>
      </c>
      <c r="F27" s="45">
        <f t="shared" si="0"/>
        <v>116.99718593674488</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194416.4</v>
      </c>
      <c r="E29" s="60">
        <f>SUM(E30:E35)</f>
        <v>234826.47</v>
      </c>
      <c r="F29" s="45">
        <f t="shared" si="0"/>
        <v>120.78531955123128</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193777.8</v>
      </c>
      <c r="E31" s="194">
        <v>233298.19</v>
      </c>
      <c r="F31" s="45">
        <f t="shared" si="0"/>
        <v>120.39469433547083</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638.6</v>
      </c>
      <c r="E33" s="194">
        <v>1528.28</v>
      </c>
      <c r="F33" s="45">
        <f t="shared" si="0"/>
        <v>239.31725649859064</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332809.73</v>
      </c>
      <c r="E49" s="60">
        <f>E50+E53+E58+E61+E64+E68+E71+E74+E77</f>
        <v>2254328.9299999997</v>
      </c>
      <c r="F49" s="45">
        <f t="shared" si="0"/>
        <v>677.362687082496</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331">
        <v>0</v>
      </c>
      <c r="F57" s="45" t="str">
        <f t="shared" si="0"/>
        <v>-</v>
      </c>
    </row>
    <row r="58" spans="1:6" ht="24" x14ac:dyDescent="0.2">
      <c r="A58" s="63">
        <v>633</v>
      </c>
      <c r="B58" s="65" t="s">
        <v>119</v>
      </c>
      <c r="C58" s="247" t="s">
        <v>120</v>
      </c>
      <c r="D58" s="60">
        <f t="shared" ref="D58:E58" si="9">SUM(D59:D60)</f>
        <v>160284.91</v>
      </c>
      <c r="E58" s="60">
        <f t="shared" si="9"/>
        <v>545538.84</v>
      </c>
      <c r="F58" s="45">
        <f t="shared" si="0"/>
        <v>340.35570784548588</v>
      </c>
    </row>
    <row r="59" spans="1:6" ht="24" x14ac:dyDescent="0.2">
      <c r="A59" s="63">
        <v>6331</v>
      </c>
      <c r="B59" s="65" t="s">
        <v>121</v>
      </c>
      <c r="C59" s="247" t="s">
        <v>122</v>
      </c>
      <c r="D59" s="194">
        <v>160284.91</v>
      </c>
      <c r="E59" s="194">
        <v>140538.84</v>
      </c>
      <c r="F59" s="45">
        <f t="shared" si="0"/>
        <v>87.680643174706844</v>
      </c>
    </row>
    <row r="60" spans="1:6" ht="24" x14ac:dyDescent="0.2">
      <c r="A60" s="63">
        <v>6332</v>
      </c>
      <c r="B60" s="65" t="s">
        <v>123</v>
      </c>
      <c r="C60" s="247" t="s">
        <v>124</v>
      </c>
      <c r="D60" s="194">
        <v>0</v>
      </c>
      <c r="E60" s="194">
        <v>405000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169809.02</v>
      </c>
      <c r="E64" s="60">
        <f>SUM(E65:E67)</f>
        <v>127578.07</v>
      </c>
      <c r="F64" s="45">
        <f t="shared" si="0"/>
        <v>75.130325821325641</v>
      </c>
    </row>
    <row r="65" spans="1:6" ht="12.75" customHeight="1" x14ac:dyDescent="0.2">
      <c r="A65" s="63">
        <v>6351</v>
      </c>
      <c r="B65" s="65" t="s">
        <v>133</v>
      </c>
      <c r="C65" s="247" t="s">
        <v>134</v>
      </c>
      <c r="D65" s="194">
        <v>146567.43</v>
      </c>
      <c r="E65" s="194">
        <v>116358.05</v>
      </c>
      <c r="F65" s="45">
        <f t="shared" si="0"/>
        <v>79.388749601463303</v>
      </c>
    </row>
    <row r="66" spans="1:6" ht="12.75" customHeight="1" x14ac:dyDescent="0.2">
      <c r="A66" s="63">
        <v>6352</v>
      </c>
      <c r="B66" s="64" t="s">
        <v>135</v>
      </c>
      <c r="C66" s="247" t="s">
        <v>136</v>
      </c>
      <c r="D66" s="194">
        <v>23241.59</v>
      </c>
      <c r="E66" s="194">
        <v>11220.02</v>
      </c>
      <c r="F66" s="45">
        <f t="shared" si="0"/>
        <v>48.275612813064853</v>
      </c>
    </row>
    <row r="67" spans="1:6" ht="12.75" customHeight="1" x14ac:dyDescent="0.2">
      <c r="A67" s="70" t="s">
        <v>137</v>
      </c>
      <c r="B67" s="65" t="s">
        <v>138</v>
      </c>
      <c r="C67" s="277" t="s">
        <v>137</v>
      </c>
      <c r="D67" s="192">
        <v>0</v>
      </c>
      <c r="E67" s="192">
        <v>0</v>
      </c>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v>0</v>
      </c>
      <c r="F69" s="45" t="str">
        <f t="shared" si="0"/>
        <v>-</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2715.8</v>
      </c>
      <c r="E74" s="60">
        <f t="shared" si="13"/>
        <v>1581212.02</v>
      </c>
      <c r="F74" s="45" t="str">
        <f t="shared" si="0"/>
        <v>&gt;&gt;100</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2715.8</v>
      </c>
      <c r="E76" s="194">
        <v>1581212.02</v>
      </c>
      <c r="F76" s="45" t="str">
        <f t="shared" si="0"/>
        <v>&gt;&gt;100</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940248.23</v>
      </c>
      <c r="E82" s="60">
        <f t="shared" si="15"/>
        <v>577394.04999999993</v>
      </c>
      <c r="F82" s="45">
        <f t="shared" si="0"/>
        <v>61.40868247101087</v>
      </c>
    </row>
    <row r="83" spans="1:6" ht="12.75" customHeight="1" x14ac:dyDescent="0.2">
      <c r="A83" s="63">
        <v>641</v>
      </c>
      <c r="B83" s="64" t="s">
        <v>169</v>
      </c>
      <c r="C83" s="247" t="s">
        <v>170</v>
      </c>
      <c r="D83" s="60">
        <f t="shared" ref="D83:E83" si="16">SUM(D84:D90)</f>
        <v>56338.62</v>
      </c>
      <c r="E83" s="60">
        <f t="shared" si="16"/>
        <v>37702.080000000002</v>
      </c>
      <c r="F83" s="45">
        <f t="shared" si="0"/>
        <v>66.920489000263046</v>
      </c>
    </row>
    <row r="84" spans="1:6" ht="12.75" customHeight="1" x14ac:dyDescent="0.2">
      <c r="A84" s="63">
        <v>6412</v>
      </c>
      <c r="B84" s="64" t="s">
        <v>171</v>
      </c>
      <c r="C84" s="247" t="s">
        <v>172</v>
      </c>
      <c r="D84" s="194">
        <v>0</v>
      </c>
      <c r="E84" s="331">
        <v>0</v>
      </c>
      <c r="F84" s="45" t="str">
        <f t="shared" si="0"/>
        <v>-</v>
      </c>
    </row>
    <row r="85" spans="1:6" ht="12.75" customHeight="1" x14ac:dyDescent="0.2">
      <c r="A85" s="63">
        <v>6413</v>
      </c>
      <c r="B85" s="64" t="s">
        <v>173</v>
      </c>
      <c r="C85" s="247" t="s">
        <v>174</v>
      </c>
      <c r="D85" s="194">
        <v>21583.72</v>
      </c>
      <c r="E85" s="194">
        <v>17073.2</v>
      </c>
      <c r="F85" s="45">
        <f t="shared" si="0"/>
        <v>79.102212222916151</v>
      </c>
    </row>
    <row r="86" spans="1:6" ht="12.75" customHeight="1" x14ac:dyDescent="0.2">
      <c r="A86" s="63">
        <v>6414</v>
      </c>
      <c r="B86" s="64" t="s">
        <v>175</v>
      </c>
      <c r="C86" s="247" t="s">
        <v>176</v>
      </c>
      <c r="D86" s="194">
        <v>34754.730000000003</v>
      </c>
      <c r="E86" s="194">
        <v>20628.88</v>
      </c>
      <c r="F86" s="45">
        <f t="shared" si="0"/>
        <v>59.35560425875844</v>
      </c>
    </row>
    <row r="87" spans="1:6" ht="12.75" customHeight="1" x14ac:dyDescent="0.2">
      <c r="A87" s="63">
        <v>6415</v>
      </c>
      <c r="B87" s="64" t="s">
        <v>177</v>
      </c>
      <c r="C87" s="247" t="s">
        <v>178</v>
      </c>
      <c r="D87" s="194">
        <v>0.17</v>
      </c>
      <c r="E87" s="194">
        <v>0</v>
      </c>
      <c r="F87" s="45">
        <f t="shared" si="0"/>
        <v>0</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883405</v>
      </c>
      <c r="E91" s="60">
        <f t="shared" si="17"/>
        <v>539313.69999999995</v>
      </c>
      <c r="F91" s="45">
        <f t="shared" si="0"/>
        <v>61.04942806527017</v>
      </c>
    </row>
    <row r="92" spans="1:6" ht="12.75" customHeight="1" x14ac:dyDescent="0.2">
      <c r="A92" s="63">
        <v>6421</v>
      </c>
      <c r="B92" s="64" t="s">
        <v>187</v>
      </c>
      <c r="C92" s="247" t="s">
        <v>188</v>
      </c>
      <c r="D92" s="194">
        <v>45428.6</v>
      </c>
      <c r="E92" s="194">
        <v>57233.8</v>
      </c>
      <c r="F92" s="45">
        <f t="shared" si="0"/>
        <v>125.9862729646082</v>
      </c>
    </row>
    <row r="93" spans="1:6" ht="12.75" customHeight="1" x14ac:dyDescent="0.2">
      <c r="A93" s="63">
        <v>6422</v>
      </c>
      <c r="B93" s="64" t="s">
        <v>189</v>
      </c>
      <c r="C93" s="247" t="s">
        <v>190</v>
      </c>
      <c r="D93" s="194">
        <v>753725.91</v>
      </c>
      <c r="E93" s="194">
        <v>452089.38</v>
      </c>
      <c r="F93" s="45">
        <f t="shared" si="0"/>
        <v>59.980607539417072</v>
      </c>
    </row>
    <row r="94" spans="1:6" ht="12.75" customHeight="1" x14ac:dyDescent="0.2">
      <c r="A94" s="63">
        <v>6423</v>
      </c>
      <c r="B94" s="64" t="s">
        <v>191</v>
      </c>
      <c r="C94" s="247" t="s">
        <v>192</v>
      </c>
      <c r="D94" s="194">
        <v>83292.11</v>
      </c>
      <c r="E94" s="194">
        <v>29990.52</v>
      </c>
      <c r="F94" s="45">
        <f t="shared" si="0"/>
        <v>36.006435663594068</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958.38</v>
      </c>
      <c r="E97" s="194">
        <v>0</v>
      </c>
      <c r="F97" s="45">
        <f t="shared" si="0"/>
        <v>0</v>
      </c>
    </row>
    <row r="98" spans="1:6" ht="12.75" customHeight="1" x14ac:dyDescent="0.2">
      <c r="A98" s="63">
        <v>643</v>
      </c>
      <c r="B98" s="65" t="s">
        <v>199</v>
      </c>
      <c r="C98" s="247" t="s">
        <v>200</v>
      </c>
      <c r="D98" s="60">
        <f t="shared" ref="D98:E98" si="18">SUM(D99:D105)</f>
        <v>504.61</v>
      </c>
      <c r="E98" s="60">
        <f t="shared" si="18"/>
        <v>378.27</v>
      </c>
      <c r="F98" s="45">
        <f t="shared" si="0"/>
        <v>74.962842591308132</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504.61</v>
      </c>
      <c r="E100" s="194">
        <v>378.27</v>
      </c>
      <c r="F100" s="45">
        <f t="shared" si="0"/>
        <v>74.962842591308132</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2">
        <f>D107+D112+D120+D124</f>
        <v>2462522.09</v>
      </c>
      <c r="E106" s="332">
        <f>E107+E112+E120+E124</f>
        <v>944551.62</v>
      </c>
      <c r="F106" s="71">
        <f t="shared" si="0"/>
        <v>38.357082108449234</v>
      </c>
    </row>
    <row r="107" spans="1:6" ht="12.75" customHeight="1" x14ac:dyDescent="0.2">
      <c r="A107" s="63">
        <v>651</v>
      </c>
      <c r="B107" s="64" t="s">
        <v>217</v>
      </c>
      <c r="C107" s="247" t="s">
        <v>218</v>
      </c>
      <c r="D107" s="60">
        <f t="shared" ref="D107:E107" si="19">SUM(D108:D111)</f>
        <v>548394.59</v>
      </c>
      <c r="E107" s="60">
        <f t="shared" si="19"/>
        <v>579235.12</v>
      </c>
      <c r="F107" s="45">
        <f t="shared" si="0"/>
        <v>105.62378450888804</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340487.32</v>
      </c>
      <c r="E109" s="194">
        <v>360364.65</v>
      </c>
      <c r="F109" s="45">
        <f t="shared" si="0"/>
        <v>105.83790609294937</v>
      </c>
    </row>
    <row r="110" spans="1:6" ht="12.75" customHeight="1" x14ac:dyDescent="0.2">
      <c r="A110" s="63">
        <v>6513</v>
      </c>
      <c r="B110" s="64" t="s">
        <v>223</v>
      </c>
      <c r="C110" s="247" t="s">
        <v>224</v>
      </c>
      <c r="D110" s="194">
        <v>1158.1199999999999</v>
      </c>
      <c r="E110" s="194">
        <v>124.32</v>
      </c>
      <c r="F110" s="45">
        <f t="shared" si="0"/>
        <v>10.734638897523572</v>
      </c>
    </row>
    <row r="111" spans="1:6" ht="12.75" customHeight="1" x14ac:dyDescent="0.2">
      <c r="A111" s="63">
        <v>6514</v>
      </c>
      <c r="B111" s="64" t="s">
        <v>225</v>
      </c>
      <c r="C111" s="247" t="s">
        <v>226</v>
      </c>
      <c r="D111" s="194">
        <v>206749.15</v>
      </c>
      <c r="E111" s="194">
        <v>218746.15</v>
      </c>
      <c r="F111" s="45">
        <f t="shared" si="0"/>
        <v>105.80268407391276</v>
      </c>
    </row>
    <row r="112" spans="1:6" ht="12.75" customHeight="1" x14ac:dyDescent="0.2">
      <c r="A112" s="63">
        <v>652</v>
      </c>
      <c r="B112" s="64" t="s">
        <v>227</v>
      </c>
      <c r="C112" s="247" t="s">
        <v>228</v>
      </c>
      <c r="D112" s="60">
        <f t="shared" ref="D112:E112" si="20">SUM(D113:D119)</f>
        <v>25455.41</v>
      </c>
      <c r="E112" s="60">
        <f t="shared" si="20"/>
        <v>48676.770000000004</v>
      </c>
      <c r="F112" s="45">
        <f t="shared" si="0"/>
        <v>191.22367308167497</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2159.66</v>
      </c>
      <c r="E114" s="194">
        <v>6.58</v>
      </c>
      <c r="F114" s="45">
        <f t="shared" si="0"/>
        <v>0.30467758813887375</v>
      </c>
    </row>
    <row r="115" spans="1:6" ht="12.75" customHeight="1" x14ac:dyDescent="0.2">
      <c r="A115" s="63">
        <v>6524</v>
      </c>
      <c r="B115" s="64" t="s">
        <v>233</v>
      </c>
      <c r="C115" s="247" t="s">
        <v>234</v>
      </c>
      <c r="D115" s="194">
        <v>0</v>
      </c>
      <c r="E115" s="194">
        <v>1190.58</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23295.75</v>
      </c>
      <c r="E117" s="194">
        <v>17789.43</v>
      </c>
      <c r="F117" s="45">
        <f t="shared" si="0"/>
        <v>76.363413927433115</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29690.18</v>
      </c>
      <c r="F119" s="45" t="str">
        <f t="shared" si="0"/>
        <v>-</v>
      </c>
    </row>
    <row r="120" spans="1:6" ht="12.75" customHeight="1" x14ac:dyDescent="0.2">
      <c r="A120" s="63">
        <v>653</v>
      </c>
      <c r="B120" s="64" t="s">
        <v>243</v>
      </c>
      <c r="C120" s="247" t="s">
        <v>244</v>
      </c>
      <c r="D120" s="60">
        <f t="shared" ref="D120:E120" si="21">SUM(D121:D123)</f>
        <v>1888672.0899999999</v>
      </c>
      <c r="E120" s="60">
        <f t="shared" si="21"/>
        <v>316639.73</v>
      </c>
      <c r="F120" s="45">
        <f t="shared" si="0"/>
        <v>16.765204064618754</v>
      </c>
    </row>
    <row r="121" spans="1:6" ht="12.75" customHeight="1" x14ac:dyDescent="0.2">
      <c r="A121" s="63">
        <v>6531</v>
      </c>
      <c r="B121" s="64" t="s">
        <v>245</v>
      </c>
      <c r="C121" s="247" t="s">
        <v>246</v>
      </c>
      <c r="D121" s="194">
        <v>238242.15</v>
      </c>
      <c r="E121" s="194">
        <v>94618.35</v>
      </c>
      <c r="F121" s="45">
        <f t="shared" si="0"/>
        <v>39.715201529200442</v>
      </c>
    </row>
    <row r="122" spans="1:6" ht="12.75" customHeight="1" x14ac:dyDescent="0.2">
      <c r="A122" s="63">
        <v>6532</v>
      </c>
      <c r="B122" s="64" t="s">
        <v>247</v>
      </c>
      <c r="C122" s="247" t="s">
        <v>248</v>
      </c>
      <c r="D122" s="194">
        <v>1650429.94</v>
      </c>
      <c r="E122" s="194">
        <v>222021.38</v>
      </c>
      <c r="F122" s="45">
        <f t="shared" si="0"/>
        <v>13.452335941021525</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59859.7</v>
      </c>
      <c r="E125" s="60">
        <f t="shared" si="22"/>
        <v>430992.77</v>
      </c>
      <c r="F125" s="45">
        <f t="shared" si="0"/>
        <v>720.00489477895815</v>
      </c>
    </row>
    <row r="126" spans="1:6" ht="12.75" customHeight="1" x14ac:dyDescent="0.2">
      <c r="A126" s="63">
        <v>661</v>
      </c>
      <c r="B126" s="65" t="s">
        <v>255</v>
      </c>
      <c r="C126" s="247" t="s">
        <v>256</v>
      </c>
      <c r="D126" s="60">
        <f t="shared" ref="D126:E126" si="23">SUM(D127:D128)</f>
        <v>41512.01</v>
      </c>
      <c r="E126" s="60">
        <f t="shared" si="23"/>
        <v>25195.75</v>
      </c>
      <c r="F126" s="45">
        <f t="shared" si="0"/>
        <v>60.695085590892852</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41512.01</v>
      </c>
      <c r="E128" s="194">
        <v>25195.75</v>
      </c>
      <c r="F128" s="45">
        <f t="shared" si="0"/>
        <v>60.695085590892852</v>
      </c>
    </row>
    <row r="129" spans="1:6" ht="36" x14ac:dyDescent="0.2">
      <c r="A129" s="63">
        <v>663</v>
      </c>
      <c r="B129" s="182" t="s">
        <v>261</v>
      </c>
      <c r="C129" s="247" t="s">
        <v>262</v>
      </c>
      <c r="D129" s="60">
        <f t="shared" ref="D129:E129" si="24">SUM(D130:D133)</f>
        <v>18347.689999999999</v>
      </c>
      <c r="E129" s="60">
        <f t="shared" si="24"/>
        <v>405797.02</v>
      </c>
      <c r="F129" s="45">
        <f t="shared" si="0"/>
        <v>2211.7063237933498</v>
      </c>
    </row>
    <row r="130" spans="1:6" ht="12.75" customHeight="1" x14ac:dyDescent="0.2">
      <c r="A130" s="63">
        <v>6631</v>
      </c>
      <c r="B130" s="65" t="s">
        <v>263</v>
      </c>
      <c r="C130" s="247" t="s">
        <v>264</v>
      </c>
      <c r="D130" s="194">
        <v>18347.689999999999</v>
      </c>
      <c r="E130" s="194">
        <v>5797.02</v>
      </c>
      <c r="F130" s="45">
        <f t="shared" si="0"/>
        <v>31.595367046205819</v>
      </c>
    </row>
    <row r="131" spans="1:6" ht="12.75" customHeight="1" x14ac:dyDescent="0.2">
      <c r="A131" s="63">
        <v>6632</v>
      </c>
      <c r="B131" s="182" t="s">
        <v>265</v>
      </c>
      <c r="C131" s="247" t="s">
        <v>266</v>
      </c>
      <c r="D131" s="194">
        <v>0</v>
      </c>
      <c r="E131" s="194">
        <v>400000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v>0</v>
      </c>
      <c r="F136" s="45" t="str">
        <f t="shared" si="26"/>
        <v>-</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24724.58</v>
      </c>
      <c r="E140" s="60">
        <f t="shared" si="28"/>
        <v>26459.63</v>
      </c>
      <c r="F140" s="45">
        <f t="shared" si="26"/>
        <v>107.01751050978419</v>
      </c>
    </row>
    <row r="141" spans="1:6" ht="12.75" customHeight="1" x14ac:dyDescent="0.2">
      <c r="A141" s="63">
        <v>681</v>
      </c>
      <c r="B141" s="65" t="s">
        <v>285</v>
      </c>
      <c r="C141" s="247" t="s">
        <v>286</v>
      </c>
      <c r="D141" s="60">
        <f t="shared" ref="D141:E141" si="29">SUM(D142:D150)</f>
        <v>22673.61</v>
      </c>
      <c r="E141" s="60">
        <f t="shared" si="29"/>
        <v>26459.63</v>
      </c>
      <c r="F141" s="45">
        <f t="shared" si="26"/>
        <v>116.69791444767728</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22673.61</v>
      </c>
      <c r="E150" s="194">
        <v>26459.63</v>
      </c>
      <c r="F150" s="45">
        <f t="shared" si="26"/>
        <v>116.69791444767728</v>
      </c>
    </row>
    <row r="151" spans="1:6" ht="12.75" customHeight="1" x14ac:dyDescent="0.2">
      <c r="A151" s="63">
        <v>683</v>
      </c>
      <c r="B151" s="64" t="s">
        <v>305</v>
      </c>
      <c r="C151" s="247" t="s">
        <v>306</v>
      </c>
      <c r="D151" s="194">
        <v>2050.9699999999998</v>
      </c>
      <c r="E151" s="194">
        <v>0</v>
      </c>
      <c r="F151" s="45">
        <f t="shared" si="26"/>
        <v>0</v>
      </c>
    </row>
    <row r="152" spans="1:6" ht="12.75" customHeight="1" x14ac:dyDescent="0.2">
      <c r="A152" s="63">
        <v>3</v>
      </c>
      <c r="B152" s="64" t="s">
        <v>307</v>
      </c>
      <c r="C152" s="247" t="s">
        <v>13</v>
      </c>
      <c r="D152" s="60">
        <f>D153+D164+D202+D221+D230+D262+D273</f>
        <v>10648657.16</v>
      </c>
      <c r="E152" s="60">
        <f>E153+E164+E202+E221+E230+E262+E273</f>
        <v>11221875.390000001</v>
      </c>
      <c r="F152" s="45">
        <f t="shared" si="26"/>
        <v>105.38300953244324</v>
      </c>
    </row>
    <row r="153" spans="1:6" ht="12.75" customHeight="1" x14ac:dyDescent="0.2">
      <c r="A153" s="63">
        <v>31</v>
      </c>
      <c r="B153" s="64" t="s">
        <v>308</v>
      </c>
      <c r="C153" s="247" t="s">
        <v>309</v>
      </c>
      <c r="D153" s="60">
        <f t="shared" ref="D153:E153" si="30">D154+D159+D160</f>
        <v>1475287.02</v>
      </c>
      <c r="E153" s="60">
        <f t="shared" si="30"/>
        <v>1507284.08</v>
      </c>
      <c r="F153" s="45">
        <f t="shared" si="26"/>
        <v>102.16887016331235</v>
      </c>
    </row>
    <row r="154" spans="1:6" ht="12.75" customHeight="1" x14ac:dyDescent="0.2">
      <c r="A154" s="63">
        <v>311</v>
      </c>
      <c r="B154" s="64" t="s">
        <v>310</v>
      </c>
      <c r="C154" s="247" t="s">
        <v>311</v>
      </c>
      <c r="D154" s="60">
        <f t="shared" ref="D154:E154" si="31">SUM(D155:D158)</f>
        <v>1185157.52</v>
      </c>
      <c r="E154" s="60">
        <f t="shared" si="31"/>
        <v>1230665.1300000001</v>
      </c>
      <c r="F154" s="45">
        <f t="shared" si="26"/>
        <v>103.83979422414669</v>
      </c>
    </row>
    <row r="155" spans="1:6" ht="12.75" customHeight="1" x14ac:dyDescent="0.2">
      <c r="A155" s="63">
        <v>3111</v>
      </c>
      <c r="B155" s="64" t="s">
        <v>312</v>
      </c>
      <c r="C155" s="247" t="s">
        <v>313</v>
      </c>
      <c r="D155" s="194">
        <v>1178788.67</v>
      </c>
      <c r="E155" s="194">
        <v>1224720.54</v>
      </c>
      <c r="F155" s="45">
        <f t="shared" si="26"/>
        <v>103.89653134348502</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6368.85</v>
      </c>
      <c r="E157" s="194">
        <v>5944.59</v>
      </c>
      <c r="F157" s="45">
        <f t="shared" si="26"/>
        <v>93.338514802515363</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92867.9</v>
      </c>
      <c r="E159" s="194">
        <v>74586.05</v>
      </c>
      <c r="F159" s="45">
        <f t="shared" si="26"/>
        <v>80.3141343779713</v>
      </c>
    </row>
    <row r="160" spans="1:6" ht="12.75" customHeight="1" x14ac:dyDescent="0.2">
      <c r="A160" s="63">
        <v>313</v>
      </c>
      <c r="B160" s="65" t="s">
        <v>322</v>
      </c>
      <c r="C160" s="247" t="s">
        <v>323</v>
      </c>
      <c r="D160" s="60">
        <f t="shared" ref="D160:E160" si="32">SUM(D161:D163)</f>
        <v>197261.6</v>
      </c>
      <c r="E160" s="60">
        <f t="shared" si="32"/>
        <v>202032.9</v>
      </c>
      <c r="F160" s="45">
        <f t="shared" si="26"/>
        <v>102.41876776828333</v>
      </c>
    </row>
    <row r="161" spans="1:6" ht="12.75" customHeight="1" x14ac:dyDescent="0.2">
      <c r="A161" s="63">
        <v>3131</v>
      </c>
      <c r="B161" s="65" t="s">
        <v>324</v>
      </c>
      <c r="C161" s="247" t="s">
        <v>325</v>
      </c>
      <c r="D161" s="194">
        <v>0</v>
      </c>
      <c r="E161" s="194">
        <v>0</v>
      </c>
      <c r="F161" s="45" t="str">
        <f t="shared" si="26"/>
        <v>-</v>
      </c>
    </row>
    <row r="162" spans="1:6" ht="12.75" customHeight="1" x14ac:dyDescent="0.2">
      <c r="A162" s="63">
        <v>3132</v>
      </c>
      <c r="B162" s="65" t="s">
        <v>326</v>
      </c>
      <c r="C162" s="247" t="s">
        <v>327</v>
      </c>
      <c r="D162" s="194">
        <v>197261.6</v>
      </c>
      <c r="E162" s="194">
        <v>202032.9</v>
      </c>
      <c r="F162" s="45">
        <f t="shared" si="26"/>
        <v>102.41876776828333</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2908188.59</v>
      </c>
      <c r="E164" s="60">
        <f>E165+E170+E178+E188+E189+E194</f>
        <v>2893520.7400000007</v>
      </c>
      <c r="F164" s="45">
        <f t="shared" si="26"/>
        <v>99.49563621663205</v>
      </c>
    </row>
    <row r="165" spans="1:6" ht="12.75" customHeight="1" x14ac:dyDescent="0.2">
      <c r="A165" s="63">
        <v>321</v>
      </c>
      <c r="B165" s="64" t="s">
        <v>332</v>
      </c>
      <c r="C165" s="247" t="s">
        <v>333</v>
      </c>
      <c r="D165" s="60">
        <f t="shared" ref="D165:E165" si="33">SUM(D166:D169)</f>
        <v>33376.1</v>
      </c>
      <c r="E165" s="60">
        <f t="shared" si="33"/>
        <v>30781.910000000003</v>
      </c>
      <c r="F165" s="45">
        <f t="shared" si="26"/>
        <v>92.227402242922338</v>
      </c>
    </row>
    <row r="166" spans="1:6" ht="12.75" customHeight="1" x14ac:dyDescent="0.2">
      <c r="A166" s="63">
        <v>3211</v>
      </c>
      <c r="B166" s="64" t="s">
        <v>334</v>
      </c>
      <c r="C166" s="247" t="s">
        <v>335</v>
      </c>
      <c r="D166" s="194">
        <v>6649.12</v>
      </c>
      <c r="E166" s="194">
        <v>7235.81</v>
      </c>
      <c r="F166" s="45">
        <f t="shared" si="26"/>
        <v>108.82357364583586</v>
      </c>
    </row>
    <row r="167" spans="1:6" ht="12.75" customHeight="1" x14ac:dyDescent="0.2">
      <c r="A167" s="63">
        <v>3212</v>
      </c>
      <c r="B167" s="64" t="s">
        <v>336</v>
      </c>
      <c r="C167" s="247" t="s">
        <v>337</v>
      </c>
      <c r="D167" s="194">
        <v>21409.48</v>
      </c>
      <c r="E167" s="194">
        <v>21635.47</v>
      </c>
      <c r="F167" s="45">
        <f t="shared" si="26"/>
        <v>101.05556043397598</v>
      </c>
    </row>
    <row r="168" spans="1:6" ht="12.75" customHeight="1" x14ac:dyDescent="0.2">
      <c r="A168" s="63">
        <v>3213</v>
      </c>
      <c r="B168" s="64" t="s">
        <v>338</v>
      </c>
      <c r="C168" s="247" t="s">
        <v>339</v>
      </c>
      <c r="D168" s="194">
        <v>5317.5</v>
      </c>
      <c r="E168" s="194">
        <v>1910.63</v>
      </c>
      <c r="F168" s="45">
        <f t="shared" si="26"/>
        <v>35.930982604607429</v>
      </c>
    </row>
    <row r="169" spans="1:6" ht="12.75" customHeight="1" x14ac:dyDescent="0.2">
      <c r="A169" s="63">
        <v>3214</v>
      </c>
      <c r="B169" s="64" t="s">
        <v>340</v>
      </c>
      <c r="C169" s="247" t="s">
        <v>341</v>
      </c>
      <c r="D169" s="194">
        <v>0</v>
      </c>
      <c r="E169" s="194">
        <v>0</v>
      </c>
      <c r="F169" s="45" t="str">
        <f t="shared" si="26"/>
        <v>-</v>
      </c>
    </row>
    <row r="170" spans="1:6" ht="12.75" customHeight="1" x14ac:dyDescent="0.2">
      <c r="A170" s="63">
        <v>322</v>
      </c>
      <c r="B170" s="64" t="s">
        <v>342</v>
      </c>
      <c r="C170" s="247" t="s">
        <v>343</v>
      </c>
      <c r="D170" s="60">
        <f t="shared" ref="D170:E170" si="34">SUM(D171:D177)</f>
        <v>121768.79999999999</v>
      </c>
      <c r="E170" s="60">
        <f t="shared" si="34"/>
        <v>141386.52000000002</v>
      </c>
      <c r="F170" s="45">
        <f t="shared" si="26"/>
        <v>116.1106293237677</v>
      </c>
    </row>
    <row r="171" spans="1:6" ht="12.75" customHeight="1" x14ac:dyDescent="0.2">
      <c r="A171" s="63">
        <v>3221</v>
      </c>
      <c r="B171" s="64" t="s">
        <v>344</v>
      </c>
      <c r="C171" s="247" t="s">
        <v>345</v>
      </c>
      <c r="D171" s="194">
        <v>15538.07</v>
      </c>
      <c r="E171" s="194">
        <v>14722.16</v>
      </c>
      <c r="F171" s="45">
        <f t="shared" si="26"/>
        <v>94.748961743639981</v>
      </c>
    </row>
    <row r="172" spans="1:6" ht="12.75" customHeight="1" x14ac:dyDescent="0.2">
      <c r="A172" s="63">
        <v>3222</v>
      </c>
      <c r="B172" s="64" t="s">
        <v>346</v>
      </c>
      <c r="C172" s="247" t="s">
        <v>347</v>
      </c>
      <c r="D172" s="194">
        <v>11960.01</v>
      </c>
      <c r="E172" s="194">
        <v>9676.65</v>
      </c>
      <c r="F172" s="45">
        <f t="shared" si="26"/>
        <v>80.908377166908721</v>
      </c>
    </row>
    <row r="173" spans="1:6" ht="12.75" customHeight="1" x14ac:dyDescent="0.2">
      <c r="A173" s="63">
        <v>3223</v>
      </c>
      <c r="B173" s="65" t="s">
        <v>348</v>
      </c>
      <c r="C173" s="247" t="s">
        <v>349</v>
      </c>
      <c r="D173" s="194">
        <v>76461.179999999993</v>
      </c>
      <c r="E173" s="194">
        <v>96532.34</v>
      </c>
      <c r="F173" s="45">
        <f t="shared" si="26"/>
        <v>126.25013111228469</v>
      </c>
    </row>
    <row r="174" spans="1:6" ht="12.75" customHeight="1" x14ac:dyDescent="0.2">
      <c r="A174" s="63">
        <v>3224</v>
      </c>
      <c r="B174" s="65" t="s">
        <v>350</v>
      </c>
      <c r="C174" s="247" t="s">
        <v>351</v>
      </c>
      <c r="D174" s="194">
        <v>4499.78</v>
      </c>
      <c r="E174" s="194">
        <v>2857.77</v>
      </c>
      <c r="F174" s="45">
        <f t="shared" si="26"/>
        <v>63.509104889572384</v>
      </c>
    </row>
    <row r="175" spans="1:6" ht="12.75" customHeight="1" x14ac:dyDescent="0.2">
      <c r="A175" s="63">
        <v>3225</v>
      </c>
      <c r="B175" s="65" t="s">
        <v>352</v>
      </c>
      <c r="C175" s="247" t="s">
        <v>353</v>
      </c>
      <c r="D175" s="194">
        <v>10722.65</v>
      </c>
      <c r="E175" s="194">
        <v>14817.53</v>
      </c>
      <c r="F175" s="45">
        <f t="shared" si="26"/>
        <v>138.1890670683087</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2587.11</v>
      </c>
      <c r="E177" s="194">
        <v>2780.07</v>
      </c>
      <c r="F177" s="45">
        <f t="shared" si="26"/>
        <v>107.45851548639216</v>
      </c>
    </row>
    <row r="178" spans="1:6" ht="12.75" customHeight="1" x14ac:dyDescent="0.2">
      <c r="A178" s="63">
        <v>323</v>
      </c>
      <c r="B178" s="65" t="s">
        <v>358</v>
      </c>
      <c r="C178" s="247" t="s">
        <v>359</v>
      </c>
      <c r="D178" s="60">
        <f t="shared" ref="D178:E178" si="35">SUM(D179:D187)</f>
        <v>2553053.5699999998</v>
      </c>
      <c r="E178" s="60">
        <f t="shared" si="35"/>
        <v>2593979.0100000002</v>
      </c>
      <c r="F178" s="45">
        <f t="shared" si="26"/>
        <v>101.60299965817012</v>
      </c>
    </row>
    <row r="179" spans="1:6" ht="12.75" customHeight="1" x14ac:dyDescent="0.2">
      <c r="A179" s="63">
        <v>3231</v>
      </c>
      <c r="B179" s="65" t="s">
        <v>360</v>
      </c>
      <c r="C179" s="247" t="s">
        <v>361</v>
      </c>
      <c r="D179" s="194">
        <v>138218.37</v>
      </c>
      <c r="E179" s="194">
        <v>169015.32</v>
      </c>
      <c r="F179" s="45">
        <f t="shared" si="26"/>
        <v>122.2813725845559</v>
      </c>
    </row>
    <row r="180" spans="1:6" ht="12.75" customHeight="1" x14ac:dyDescent="0.2">
      <c r="A180" s="63">
        <v>3232</v>
      </c>
      <c r="B180" s="65" t="s">
        <v>362</v>
      </c>
      <c r="C180" s="247" t="s">
        <v>363</v>
      </c>
      <c r="D180" s="194">
        <v>1313033.49</v>
      </c>
      <c r="E180" s="194">
        <v>884397.06</v>
      </c>
      <c r="F180" s="45">
        <f t="shared" si="26"/>
        <v>67.355255348437453</v>
      </c>
    </row>
    <row r="181" spans="1:6" ht="12.75" customHeight="1" x14ac:dyDescent="0.2">
      <c r="A181" s="63">
        <v>3233</v>
      </c>
      <c r="B181" s="65" t="s">
        <v>364</v>
      </c>
      <c r="C181" s="247" t="s">
        <v>365</v>
      </c>
      <c r="D181" s="194">
        <v>54411.05</v>
      </c>
      <c r="E181" s="194">
        <v>55431.62</v>
      </c>
      <c r="F181" s="45">
        <f t="shared" si="26"/>
        <v>101.87566679929904</v>
      </c>
    </row>
    <row r="182" spans="1:6" ht="12.75" customHeight="1" x14ac:dyDescent="0.2">
      <c r="A182" s="63">
        <v>3234</v>
      </c>
      <c r="B182" s="65" t="s">
        <v>366</v>
      </c>
      <c r="C182" s="247" t="s">
        <v>367</v>
      </c>
      <c r="D182" s="194">
        <v>216305.18</v>
      </c>
      <c r="E182" s="194">
        <v>319751.81</v>
      </c>
      <c r="F182" s="45">
        <f t="shared" si="26"/>
        <v>147.82438867159814</v>
      </c>
    </row>
    <row r="183" spans="1:6" ht="12.75" customHeight="1" x14ac:dyDescent="0.2">
      <c r="A183" s="63">
        <v>3235</v>
      </c>
      <c r="B183" s="64" t="s">
        <v>368</v>
      </c>
      <c r="C183" s="247" t="s">
        <v>369</v>
      </c>
      <c r="D183" s="194">
        <v>47837.71</v>
      </c>
      <c r="E183" s="194">
        <v>71995.72</v>
      </c>
      <c r="F183" s="45">
        <f t="shared" si="26"/>
        <v>150.49992986704424</v>
      </c>
    </row>
    <row r="184" spans="1:6" ht="12.75" customHeight="1" x14ac:dyDescent="0.2">
      <c r="A184" s="63">
        <v>3236</v>
      </c>
      <c r="B184" s="64" t="s">
        <v>370</v>
      </c>
      <c r="C184" s="247" t="s">
        <v>371</v>
      </c>
      <c r="D184" s="194">
        <v>25178.87</v>
      </c>
      <c r="E184" s="194">
        <v>32386.84</v>
      </c>
      <c r="F184" s="45">
        <f t="shared" si="26"/>
        <v>128.62705911742665</v>
      </c>
    </row>
    <row r="185" spans="1:6" ht="12.75" customHeight="1" x14ac:dyDescent="0.2">
      <c r="A185" s="63">
        <v>3237</v>
      </c>
      <c r="B185" s="64" t="s">
        <v>372</v>
      </c>
      <c r="C185" s="247" t="s">
        <v>373</v>
      </c>
      <c r="D185" s="194">
        <v>180609.73</v>
      </c>
      <c r="E185" s="194">
        <v>448231.85</v>
      </c>
      <c r="F185" s="45">
        <f t="shared" si="26"/>
        <v>248.17702235643671</v>
      </c>
    </row>
    <row r="186" spans="1:6" ht="12.75" customHeight="1" x14ac:dyDescent="0.2">
      <c r="A186" s="63">
        <v>3238</v>
      </c>
      <c r="B186" s="64" t="s">
        <v>374</v>
      </c>
      <c r="C186" s="247" t="s">
        <v>375</v>
      </c>
      <c r="D186" s="194">
        <v>67472.53</v>
      </c>
      <c r="E186" s="194">
        <v>47711.31</v>
      </c>
      <c r="F186" s="45">
        <f t="shared" si="26"/>
        <v>70.712199468435529</v>
      </c>
    </row>
    <row r="187" spans="1:6" ht="12.75" customHeight="1" x14ac:dyDescent="0.2">
      <c r="A187" s="63">
        <v>3239</v>
      </c>
      <c r="B187" s="64" t="s">
        <v>376</v>
      </c>
      <c r="C187" s="247" t="s">
        <v>377</v>
      </c>
      <c r="D187" s="194">
        <v>509986.64</v>
      </c>
      <c r="E187" s="194">
        <v>565057.48</v>
      </c>
      <c r="F187" s="45">
        <f t="shared" si="26"/>
        <v>110.79848679957576</v>
      </c>
    </row>
    <row r="188" spans="1:6" ht="12.75" customHeight="1" x14ac:dyDescent="0.2">
      <c r="A188" s="63">
        <v>324</v>
      </c>
      <c r="B188" s="64" t="s">
        <v>378</v>
      </c>
      <c r="C188" s="247" t="s">
        <v>379</v>
      </c>
      <c r="D188" s="194">
        <v>4856.04</v>
      </c>
      <c r="E188" s="194">
        <v>8614.89</v>
      </c>
      <c r="F188" s="45">
        <f t="shared" si="26"/>
        <v>177.4056638742679</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195134.08000000002</v>
      </c>
      <c r="E194" s="60">
        <f t="shared" si="36"/>
        <v>118758.40999999999</v>
      </c>
      <c r="F194" s="45">
        <f t="shared" si="26"/>
        <v>60.859902073487106</v>
      </c>
    </row>
    <row r="195" spans="1:6" ht="12.75" customHeight="1" x14ac:dyDescent="0.2">
      <c r="A195" s="63">
        <v>3291</v>
      </c>
      <c r="B195" s="183" t="s">
        <v>392</v>
      </c>
      <c r="C195" s="247" t="s">
        <v>393</v>
      </c>
      <c r="D195" s="194">
        <v>51690.42</v>
      </c>
      <c r="E195" s="194">
        <v>15057.5</v>
      </c>
      <c r="F195" s="45">
        <f t="shared" si="26"/>
        <v>29.130156032781318</v>
      </c>
    </row>
    <row r="196" spans="1:6" ht="12.75" customHeight="1" x14ac:dyDescent="0.2">
      <c r="A196" s="63">
        <v>3292</v>
      </c>
      <c r="B196" s="64" t="s">
        <v>394</v>
      </c>
      <c r="C196" s="247" t="s">
        <v>395</v>
      </c>
      <c r="D196" s="194">
        <v>14701.13</v>
      </c>
      <c r="E196" s="194">
        <v>9233.35</v>
      </c>
      <c r="F196" s="45">
        <f t="shared" si="26"/>
        <v>62.807076734917665</v>
      </c>
    </row>
    <row r="197" spans="1:6" ht="12.75" customHeight="1" x14ac:dyDescent="0.2">
      <c r="A197" s="63">
        <v>3293</v>
      </c>
      <c r="B197" s="64" t="s">
        <v>396</v>
      </c>
      <c r="C197" s="247" t="s">
        <v>397</v>
      </c>
      <c r="D197" s="194">
        <v>23420.15</v>
      </c>
      <c r="E197" s="194">
        <v>9901.07</v>
      </c>
      <c r="F197" s="45">
        <f t="shared" si="26"/>
        <v>42.275860743846636</v>
      </c>
    </row>
    <row r="198" spans="1:6" ht="12.75" customHeight="1" x14ac:dyDescent="0.2">
      <c r="A198" s="63">
        <v>3294</v>
      </c>
      <c r="B198" s="64" t="s">
        <v>398</v>
      </c>
      <c r="C198" s="247" t="s">
        <v>399</v>
      </c>
      <c r="D198" s="194">
        <v>11634.31</v>
      </c>
      <c r="E198" s="194">
        <v>9549.67</v>
      </c>
      <c r="F198" s="45">
        <f t="shared" si="26"/>
        <v>82.081962746394083</v>
      </c>
    </row>
    <row r="199" spans="1:6" ht="12.75" customHeight="1" x14ac:dyDescent="0.2">
      <c r="A199" s="63">
        <v>3295</v>
      </c>
      <c r="B199" s="64" t="s">
        <v>400</v>
      </c>
      <c r="C199" s="247" t="s">
        <v>401</v>
      </c>
      <c r="D199" s="194">
        <v>78535.64</v>
      </c>
      <c r="E199" s="194">
        <v>57195.18</v>
      </c>
      <c r="F199" s="45">
        <f t="shared" si="26"/>
        <v>72.827037508066411</v>
      </c>
    </row>
    <row r="200" spans="1:6" ht="12.75" customHeight="1" x14ac:dyDescent="0.2">
      <c r="A200" s="63" t="s">
        <v>402</v>
      </c>
      <c r="B200" s="64" t="s">
        <v>403</v>
      </c>
      <c r="C200" s="247" t="s">
        <v>402</v>
      </c>
      <c r="D200" s="194">
        <v>2663.06</v>
      </c>
      <c r="E200" s="194">
        <v>3878.55</v>
      </c>
      <c r="F200" s="45">
        <f t="shared" si="26"/>
        <v>145.64260662546093</v>
      </c>
    </row>
    <row r="201" spans="1:6" ht="12.75" customHeight="1" x14ac:dyDescent="0.2">
      <c r="A201" s="63">
        <v>3299</v>
      </c>
      <c r="B201" s="64" t="s">
        <v>404</v>
      </c>
      <c r="C201" s="247" t="s">
        <v>405</v>
      </c>
      <c r="D201" s="194">
        <v>12489.37</v>
      </c>
      <c r="E201" s="194">
        <v>13943.09</v>
      </c>
      <c r="F201" s="45">
        <f t="shared" si="26"/>
        <v>111.63965836547401</v>
      </c>
    </row>
    <row r="202" spans="1:6" ht="12.75" customHeight="1" x14ac:dyDescent="0.2">
      <c r="A202" s="63">
        <v>34</v>
      </c>
      <c r="B202" s="183" t="s">
        <v>406</v>
      </c>
      <c r="C202" s="247" t="s">
        <v>407</v>
      </c>
      <c r="D202" s="60">
        <f t="shared" ref="D202:E202" si="37">D203+D208+D216</f>
        <v>6049.3</v>
      </c>
      <c r="E202" s="60">
        <f t="shared" si="37"/>
        <v>10595.49</v>
      </c>
      <c r="F202" s="45">
        <f t="shared" si="26"/>
        <v>175.15233167473923</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0</v>
      </c>
      <c r="E211" s="194">
        <v>0</v>
      </c>
      <c r="F211" s="45" t="str">
        <f t="shared" si="26"/>
        <v>-</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6049.3</v>
      </c>
      <c r="E216" s="60">
        <f t="shared" si="40"/>
        <v>10595.49</v>
      </c>
      <c r="F216" s="45">
        <f t="shared" si="26"/>
        <v>175.15233167473923</v>
      </c>
    </row>
    <row r="217" spans="1:6" ht="12.75" customHeight="1" x14ac:dyDescent="0.2">
      <c r="A217" s="63">
        <v>3431</v>
      </c>
      <c r="B217" s="182" t="s">
        <v>436</v>
      </c>
      <c r="C217" s="247" t="s">
        <v>437</v>
      </c>
      <c r="D217" s="194">
        <v>6026.76</v>
      </c>
      <c r="E217" s="194">
        <v>10408.89</v>
      </c>
      <c r="F217" s="45">
        <f t="shared" si="26"/>
        <v>172.71120801226527</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22.54</v>
      </c>
      <c r="E219" s="194">
        <v>183.94</v>
      </c>
      <c r="F219" s="45">
        <f t="shared" si="26"/>
        <v>816.06033717834964</v>
      </c>
    </row>
    <row r="220" spans="1:6" ht="12.75" customHeight="1" x14ac:dyDescent="0.2">
      <c r="A220" s="63">
        <v>3434</v>
      </c>
      <c r="B220" s="65" t="s">
        <v>442</v>
      </c>
      <c r="C220" s="247" t="s">
        <v>443</v>
      </c>
      <c r="D220" s="194">
        <v>0</v>
      </c>
      <c r="E220" s="194">
        <v>2.66</v>
      </c>
      <c r="F220" s="45" t="str">
        <f t="shared" si="26"/>
        <v>-</v>
      </c>
    </row>
    <row r="221" spans="1:6" ht="12.75" customHeight="1" x14ac:dyDescent="0.2">
      <c r="A221" s="63">
        <v>35</v>
      </c>
      <c r="B221" s="65" t="s">
        <v>444</v>
      </c>
      <c r="C221" s="247" t="s">
        <v>445</v>
      </c>
      <c r="D221" s="60">
        <f t="shared" ref="D221:E221" si="41">D222+D225+D229</f>
        <v>384990.87</v>
      </c>
      <c r="E221" s="60">
        <f t="shared" si="41"/>
        <v>469738.22</v>
      </c>
      <c r="F221" s="45">
        <f t="shared" si="26"/>
        <v>122.0128207196186</v>
      </c>
    </row>
    <row r="222" spans="1:6" ht="24" x14ac:dyDescent="0.2">
      <c r="A222" s="63">
        <v>351</v>
      </c>
      <c r="B222" s="65" t="s">
        <v>446</v>
      </c>
      <c r="C222" s="247" t="s">
        <v>447</v>
      </c>
      <c r="D222" s="60">
        <f t="shared" ref="D222:E222" si="42">SUM(D223:D224)</f>
        <v>353312.33</v>
      </c>
      <c r="E222" s="60">
        <f t="shared" si="42"/>
        <v>433659.04</v>
      </c>
      <c r="F222" s="45">
        <f t="shared" si="26"/>
        <v>122.74098670714378</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353312.33</v>
      </c>
      <c r="E224" s="194">
        <v>433659.04</v>
      </c>
      <c r="F224" s="45">
        <f t="shared" si="26"/>
        <v>122.74098670714378</v>
      </c>
    </row>
    <row r="225" spans="1:6" ht="36" x14ac:dyDescent="0.2">
      <c r="A225" s="63">
        <v>352</v>
      </c>
      <c r="B225" s="65" t="s">
        <v>452</v>
      </c>
      <c r="C225" s="247" t="s">
        <v>453</v>
      </c>
      <c r="D225" s="60">
        <f t="shared" ref="D225:E225" si="43">SUM(D226:D228)</f>
        <v>31678.539999999997</v>
      </c>
      <c r="E225" s="60">
        <f t="shared" si="43"/>
        <v>36079.18</v>
      </c>
      <c r="F225" s="45">
        <f t="shared" si="26"/>
        <v>113.89154929488545</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29404.1</v>
      </c>
      <c r="E227" s="331">
        <v>33537.39</v>
      </c>
      <c r="F227" s="45">
        <f t="shared" si="26"/>
        <v>114.0568492149054</v>
      </c>
    </row>
    <row r="228" spans="1:6" ht="12.75" customHeight="1" x14ac:dyDescent="0.2">
      <c r="A228" s="63">
        <v>3523</v>
      </c>
      <c r="B228" s="64" t="s">
        <v>458</v>
      </c>
      <c r="C228" s="247" t="s">
        <v>459</v>
      </c>
      <c r="D228" s="194">
        <v>2274.44</v>
      </c>
      <c r="E228" s="194">
        <v>2541.79</v>
      </c>
      <c r="F228" s="45">
        <f t="shared" si="26"/>
        <v>111.7545417773166</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4210343.9000000004</v>
      </c>
      <c r="E230" s="60">
        <f>E231+E234+E237+E242+E246+E250+E254+E257</f>
        <v>4453418.8000000007</v>
      </c>
      <c r="F230" s="45">
        <f t="shared" ref="F230:F245" si="44">IF(D230&lt;&gt;0,IF(E230/D230&gt;=100,"&gt;&gt;100",E230/D230*100),"-")</f>
        <v>105.77327899509588</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276778.49</v>
      </c>
      <c r="E237" s="60">
        <f t="shared" si="47"/>
        <v>79258.559999999998</v>
      </c>
      <c r="F237" s="45">
        <f t="shared" si="44"/>
        <v>28.636098130313524</v>
      </c>
    </row>
    <row r="238" spans="1:6" ht="12" x14ac:dyDescent="0.2">
      <c r="A238" s="63">
        <v>3631</v>
      </c>
      <c r="B238" s="65" t="s">
        <v>478</v>
      </c>
      <c r="C238" s="247" t="s">
        <v>479</v>
      </c>
      <c r="D238" s="194">
        <v>273778.49</v>
      </c>
      <c r="E238" s="194">
        <v>79258.559999999998</v>
      </c>
      <c r="F238" s="45">
        <f t="shared" si="44"/>
        <v>28.949885726961238</v>
      </c>
    </row>
    <row r="239" spans="1:6" ht="12" x14ac:dyDescent="0.2">
      <c r="A239" s="63">
        <v>3632</v>
      </c>
      <c r="B239" s="65" t="s">
        <v>480</v>
      </c>
      <c r="C239" s="247" t="s">
        <v>481</v>
      </c>
      <c r="D239" s="194">
        <v>3000</v>
      </c>
      <c r="E239" s="194">
        <v>0</v>
      </c>
      <c r="F239" s="45">
        <f t="shared" si="44"/>
        <v>0</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185195.03</v>
      </c>
      <c r="E246" s="60">
        <f t="shared" si="48"/>
        <v>201698.96000000002</v>
      </c>
      <c r="F246" s="45">
        <f t="shared" ref="F246:F249" si="49">IF(D246&lt;&gt;0,IF(E246/D246&gt;=100,"&gt;&gt;100",E246/D246*100),"-")</f>
        <v>108.91164843894569</v>
      </c>
    </row>
    <row r="247" spans="1:6" ht="12.75" customHeight="1" x14ac:dyDescent="0.2">
      <c r="A247" s="63" t="s">
        <v>493</v>
      </c>
      <c r="B247" s="64" t="s">
        <v>494</v>
      </c>
      <c r="C247" s="247" t="s">
        <v>493</v>
      </c>
      <c r="D247" s="194">
        <v>124948.36</v>
      </c>
      <c r="E247" s="194">
        <v>149092.13</v>
      </c>
      <c r="F247" s="45">
        <f t="shared" si="49"/>
        <v>119.32299871723006</v>
      </c>
    </row>
    <row r="248" spans="1:6" ht="12.75" customHeight="1" x14ac:dyDescent="0.2">
      <c r="A248" s="63" t="s">
        <v>495</v>
      </c>
      <c r="B248" s="64" t="s">
        <v>496</v>
      </c>
      <c r="C248" s="247" t="s">
        <v>495</v>
      </c>
      <c r="D248" s="194">
        <v>60246.67</v>
      </c>
      <c r="E248" s="194">
        <v>52606.83</v>
      </c>
      <c r="F248" s="45">
        <f t="shared" si="49"/>
        <v>87.319066763358038</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3748370.38</v>
      </c>
      <c r="E250" s="60">
        <f t="shared" si="50"/>
        <v>4172461.2800000003</v>
      </c>
      <c r="F250" s="45">
        <f t="shared" ref="F250:F253" si="51">IF(D250&lt;&gt;0,IF(E250/D250&gt;=100,"&gt;&gt;100",E250/D250*100),"-")</f>
        <v>111.31400734203861</v>
      </c>
    </row>
    <row r="251" spans="1:6" ht="24" x14ac:dyDescent="0.2">
      <c r="A251" s="63">
        <v>3672</v>
      </c>
      <c r="B251" s="64" t="s">
        <v>501</v>
      </c>
      <c r="C251" s="247" t="s">
        <v>502</v>
      </c>
      <c r="D251" s="194">
        <v>3702962.78</v>
      </c>
      <c r="E251" s="194">
        <v>4134837.95</v>
      </c>
      <c r="F251" s="45">
        <f t="shared" si="51"/>
        <v>111.66296275870211</v>
      </c>
    </row>
    <row r="252" spans="1:6" ht="24" x14ac:dyDescent="0.2">
      <c r="A252" s="63">
        <v>3673</v>
      </c>
      <c r="B252" s="64" t="s">
        <v>503</v>
      </c>
      <c r="C252" s="247" t="s">
        <v>504</v>
      </c>
      <c r="D252" s="194">
        <v>45407.6</v>
      </c>
      <c r="E252" s="194">
        <v>37623.33</v>
      </c>
      <c r="F252" s="45">
        <f t="shared" si="51"/>
        <v>82.856900606946866</v>
      </c>
    </row>
    <row r="253" spans="1:6" ht="24" x14ac:dyDescent="0.2">
      <c r="A253" s="63">
        <v>3674</v>
      </c>
      <c r="B253" s="64" t="s">
        <v>505</v>
      </c>
      <c r="C253" s="247" t="s">
        <v>506</v>
      </c>
      <c r="D253" s="194">
        <v>0</v>
      </c>
      <c r="E253" s="331">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467500.08999999997</v>
      </c>
      <c r="E262" s="60">
        <f t="shared" si="55"/>
        <v>609791.52</v>
      </c>
      <c r="F262" s="45">
        <f t="shared" ref="F262:F268" si="56">IF(D262&lt;&gt;0,IF(E262/D262&gt;=100,"&gt;&gt;100",E262/D262*100),"-")</f>
        <v>130.43666365925193</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467500.08999999997</v>
      </c>
      <c r="E269" s="60">
        <f t="shared" si="58"/>
        <v>609791.52</v>
      </c>
      <c r="F269" s="45">
        <f t="shared" ref="F269:F272" si="59">IF(D269&lt;&gt;0,IF(E269/D269&gt;=100,"&gt;&gt;100",E269/D269*100),"-")</f>
        <v>130.43666365925193</v>
      </c>
    </row>
    <row r="270" spans="1:6" ht="12.75" customHeight="1" x14ac:dyDescent="0.2">
      <c r="A270" s="63">
        <v>3721</v>
      </c>
      <c r="B270" s="65" t="s">
        <v>533</v>
      </c>
      <c r="C270" s="247" t="s">
        <v>534</v>
      </c>
      <c r="D270" s="194">
        <v>416767.24</v>
      </c>
      <c r="E270" s="194">
        <v>554240.02</v>
      </c>
      <c r="F270" s="45">
        <f t="shared" si="59"/>
        <v>132.98550529067498</v>
      </c>
    </row>
    <row r="271" spans="1:6" ht="12.75" customHeight="1" x14ac:dyDescent="0.2">
      <c r="A271" s="63">
        <v>3722</v>
      </c>
      <c r="B271" s="65" t="s">
        <v>535</v>
      </c>
      <c r="C271" s="247" t="s">
        <v>536</v>
      </c>
      <c r="D271" s="194">
        <v>50732.85</v>
      </c>
      <c r="E271" s="194">
        <v>55551.5</v>
      </c>
      <c r="F271" s="45">
        <f t="shared" si="59"/>
        <v>109.49808654550257</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1196297.3900000001</v>
      </c>
      <c r="E273" s="60">
        <f t="shared" si="60"/>
        <v>1277526.54</v>
      </c>
      <c r="F273" s="45">
        <f t="shared" ref="F273:F277" si="61">IF(D273&lt;&gt;0,IF(E273/D273&gt;=100,"&gt;&gt;100",E273/D273*100),"-")</f>
        <v>106.79004657863543</v>
      </c>
    </row>
    <row r="274" spans="1:6" ht="12.75" customHeight="1" x14ac:dyDescent="0.2">
      <c r="A274" s="63">
        <v>381</v>
      </c>
      <c r="B274" s="64" t="s">
        <v>541</v>
      </c>
      <c r="C274" s="247" t="s">
        <v>542</v>
      </c>
      <c r="D274" s="60">
        <f t="shared" ref="D274:E274" si="62">SUM(D275:D277)</f>
        <v>824580.15</v>
      </c>
      <c r="E274" s="60">
        <f t="shared" si="62"/>
        <v>995720.01</v>
      </c>
      <c r="F274" s="45">
        <f t="shared" si="61"/>
        <v>120.7547877547137</v>
      </c>
    </row>
    <row r="275" spans="1:6" ht="12.75" customHeight="1" x14ac:dyDescent="0.2">
      <c r="A275" s="63">
        <v>3811</v>
      </c>
      <c r="B275" s="64" t="s">
        <v>543</v>
      </c>
      <c r="C275" s="247" t="s">
        <v>544</v>
      </c>
      <c r="D275" s="194">
        <v>824580.15</v>
      </c>
      <c r="E275" s="194">
        <v>995720.01</v>
      </c>
      <c r="F275" s="45">
        <f t="shared" si="61"/>
        <v>120.7547877547137</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32911.65</v>
      </c>
      <c r="E278" s="60">
        <f t="shared" si="63"/>
        <v>2570.38</v>
      </c>
      <c r="F278" s="45">
        <f t="shared" ref="F278:F282" si="64">IF(D278&lt;&gt;0,IF(E278/D278&gt;=100,"&gt;&gt;100",E278/D278*100),"-")</f>
        <v>7.8099396414339601</v>
      </c>
    </row>
    <row r="279" spans="1:6" ht="12.75" customHeight="1" x14ac:dyDescent="0.2">
      <c r="A279" s="63">
        <v>3821</v>
      </c>
      <c r="B279" s="64" t="s">
        <v>551</v>
      </c>
      <c r="C279" s="247" t="s">
        <v>552</v>
      </c>
      <c r="D279" s="194">
        <v>32000</v>
      </c>
      <c r="E279" s="194">
        <v>0</v>
      </c>
      <c r="F279" s="45">
        <f t="shared" si="64"/>
        <v>0</v>
      </c>
    </row>
    <row r="280" spans="1:6" ht="12.75" customHeight="1" x14ac:dyDescent="0.2">
      <c r="A280" s="63">
        <v>3822</v>
      </c>
      <c r="B280" s="64" t="s">
        <v>553</v>
      </c>
      <c r="C280" s="247" t="s">
        <v>554</v>
      </c>
      <c r="D280" s="194">
        <v>911.65</v>
      </c>
      <c r="E280" s="194">
        <v>2570.38</v>
      </c>
      <c r="F280" s="45">
        <f t="shared" si="64"/>
        <v>281.94811605330995</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v>0</v>
      </c>
      <c r="F284" s="45" t="str">
        <f t="shared" si="66"/>
        <v>-</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338805.59</v>
      </c>
      <c r="E289" s="60">
        <f t="shared" si="67"/>
        <v>279236.15000000002</v>
      </c>
      <c r="F289" s="45">
        <f t="shared" si="66"/>
        <v>82.417810756900451</v>
      </c>
    </row>
    <row r="290" spans="1:6" ht="24" x14ac:dyDescent="0.2">
      <c r="A290" s="63">
        <v>3861</v>
      </c>
      <c r="B290" s="64" t="s">
        <v>572</v>
      </c>
      <c r="C290" s="247" t="s">
        <v>573</v>
      </c>
      <c r="D290" s="194">
        <v>338805.59</v>
      </c>
      <c r="E290" s="194">
        <v>279236.15000000002</v>
      </c>
      <c r="F290" s="45">
        <f t="shared" si="66"/>
        <v>82.417810756900451</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10648657.16</v>
      </c>
      <c r="E299" s="60">
        <f>E152-E297+E298</f>
        <v>11221875.390000001</v>
      </c>
      <c r="F299" s="45">
        <f t="shared" si="68"/>
        <v>105.38300953244324</v>
      </c>
    </row>
    <row r="300" spans="1:6" ht="12.75" customHeight="1" x14ac:dyDescent="0.2">
      <c r="A300" s="63" t="s">
        <v>582</v>
      </c>
      <c r="B300" s="64" t="s">
        <v>593</v>
      </c>
      <c r="C300" s="247" t="s">
        <v>594</v>
      </c>
      <c r="D300" s="60">
        <f>IF(D6&gt;=D299,D6-D299,0)</f>
        <v>972104.9299999997</v>
      </c>
      <c r="E300" s="60">
        <f>IF(E6&gt;=E299,E6-E299,0)</f>
        <v>1607653.7899999991</v>
      </c>
      <c r="F300" s="45">
        <f t="shared" si="68"/>
        <v>165.37862738747756</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26651433.91</v>
      </c>
      <c r="E302" s="194">
        <v>14803560.58</v>
      </c>
      <c r="F302" s="45">
        <f t="shared" si="68"/>
        <v>55.545081101416805</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2792659.84</v>
      </c>
      <c r="E304" s="194">
        <v>2133876.09</v>
      </c>
      <c r="F304" s="45">
        <f t="shared" si="68"/>
        <v>76.410168522350361</v>
      </c>
    </row>
    <row r="305" spans="1:6" ht="12" x14ac:dyDescent="0.2">
      <c r="A305" s="63">
        <v>9661</v>
      </c>
      <c r="B305" s="220" t="s">
        <v>603</v>
      </c>
      <c r="C305" s="247" t="s">
        <v>604</v>
      </c>
      <c r="D305" s="194">
        <v>27440.28</v>
      </c>
      <c r="E305" s="194">
        <v>0</v>
      </c>
      <c r="F305" s="45">
        <f t="shared" si="68"/>
        <v>0</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1273557.28</v>
      </c>
      <c r="E308" s="60">
        <f t="shared" si="71"/>
        <v>645218.72</v>
      </c>
      <c r="F308" s="45">
        <f t="shared" ref="F308:F428" si="72">IF(D308&lt;&gt;0,IF(E308/D308&gt;=100,"&gt;&gt;100",E308/D308*100),"-")</f>
        <v>50.662716952943022</v>
      </c>
    </row>
    <row r="309" spans="1:6" ht="12.75" customHeight="1" x14ac:dyDescent="0.2">
      <c r="A309" s="63">
        <v>71</v>
      </c>
      <c r="B309" s="64" t="s">
        <v>610</v>
      </c>
      <c r="C309" s="247" t="s">
        <v>611</v>
      </c>
      <c r="D309" s="60">
        <f t="shared" ref="D309:E309" si="73">D310+D314</f>
        <v>1239379.6100000001</v>
      </c>
      <c r="E309" s="60">
        <f t="shared" si="73"/>
        <v>572954.49</v>
      </c>
      <c r="F309" s="45">
        <f t="shared" si="72"/>
        <v>46.229136366056558</v>
      </c>
    </row>
    <row r="310" spans="1:6" ht="24" x14ac:dyDescent="0.2">
      <c r="A310" s="63">
        <v>711</v>
      </c>
      <c r="B310" s="64" t="s">
        <v>612</v>
      </c>
      <c r="C310" s="247" t="s">
        <v>613</v>
      </c>
      <c r="D310" s="60">
        <f t="shared" ref="D310:E310" si="74">SUM(D311:D313)</f>
        <v>987510.04</v>
      </c>
      <c r="E310" s="60">
        <f t="shared" si="74"/>
        <v>353928.66</v>
      </c>
      <c r="F310" s="45">
        <f t="shared" si="72"/>
        <v>35.840512568358292</v>
      </c>
    </row>
    <row r="311" spans="1:6" ht="12.75" customHeight="1" x14ac:dyDescent="0.2">
      <c r="A311" s="63">
        <v>7111</v>
      </c>
      <c r="B311" s="64" t="s">
        <v>614</v>
      </c>
      <c r="C311" s="247" t="s">
        <v>615</v>
      </c>
      <c r="D311" s="194">
        <v>987510.04</v>
      </c>
      <c r="E311" s="194">
        <v>353928.66</v>
      </c>
      <c r="F311" s="45">
        <f t="shared" si="72"/>
        <v>35.840512568358292</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251869.57</v>
      </c>
      <c r="E314" s="60">
        <f t="shared" si="75"/>
        <v>219025.83</v>
      </c>
      <c r="F314" s="45">
        <f t="shared" si="72"/>
        <v>86.960020617020135</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251869.57</v>
      </c>
      <c r="E318" s="194">
        <v>219025.83</v>
      </c>
      <c r="F318" s="45">
        <f t="shared" si="72"/>
        <v>86.960020617020135</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34177.67</v>
      </c>
      <c r="E321" s="60">
        <f t="shared" si="76"/>
        <v>72264.23</v>
      </c>
      <c r="F321" s="45">
        <f t="shared" si="72"/>
        <v>211.43697039616805</v>
      </c>
    </row>
    <row r="322" spans="1:6" ht="12.75" customHeight="1" x14ac:dyDescent="0.2">
      <c r="A322" s="63">
        <v>721</v>
      </c>
      <c r="B322" s="64" t="s">
        <v>636</v>
      </c>
      <c r="C322" s="247" t="s">
        <v>637</v>
      </c>
      <c r="D322" s="60">
        <f t="shared" ref="D322:E322" si="77">SUM(D323:D326)</f>
        <v>34177.67</v>
      </c>
      <c r="E322" s="60">
        <f t="shared" si="77"/>
        <v>72264.23</v>
      </c>
      <c r="F322" s="45">
        <f t="shared" si="72"/>
        <v>211.43697039616805</v>
      </c>
    </row>
    <row r="323" spans="1:6" ht="12.75" customHeight="1" x14ac:dyDescent="0.2">
      <c r="A323" s="63">
        <v>7211</v>
      </c>
      <c r="B323" s="64" t="s">
        <v>638</v>
      </c>
      <c r="C323" s="247" t="s">
        <v>639</v>
      </c>
      <c r="D323" s="194">
        <v>31258.34</v>
      </c>
      <c r="E323" s="194">
        <v>72264.23</v>
      </c>
      <c r="F323" s="45">
        <f t="shared" si="72"/>
        <v>231.18383765740597</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2919.33</v>
      </c>
      <c r="E326" s="194">
        <v>0</v>
      </c>
      <c r="F326" s="45">
        <f t="shared" si="72"/>
        <v>0</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5466918.0700000003</v>
      </c>
      <c r="E360" s="60">
        <f t="shared" si="86"/>
        <v>6189634.2699999996</v>
      </c>
      <c r="F360" s="45">
        <f t="shared" si="72"/>
        <v>113.21981033456385</v>
      </c>
    </row>
    <row r="361" spans="1:6" ht="12.75" customHeight="1" x14ac:dyDescent="0.2">
      <c r="A361" s="63">
        <v>41</v>
      </c>
      <c r="B361" s="64" t="s">
        <v>714</v>
      </c>
      <c r="C361" s="247" t="s">
        <v>715</v>
      </c>
      <c r="D361" s="60">
        <f t="shared" ref="D361:E361" si="87">D362+D366</f>
        <v>141789.99</v>
      </c>
      <c r="E361" s="60">
        <f t="shared" si="87"/>
        <v>151891.74</v>
      </c>
      <c r="F361" s="45">
        <f t="shared" si="72"/>
        <v>107.12444510363532</v>
      </c>
    </row>
    <row r="362" spans="1:6" ht="12.75" customHeight="1" x14ac:dyDescent="0.2">
      <c r="A362" s="63">
        <v>411</v>
      </c>
      <c r="B362" s="64" t="s">
        <v>716</v>
      </c>
      <c r="C362" s="247" t="s">
        <v>717</v>
      </c>
      <c r="D362" s="60">
        <f t="shared" ref="D362" si="88">SUM(D363:D365)</f>
        <v>141789.99</v>
      </c>
      <c r="E362" s="60">
        <f>SUM(E363:E365)</f>
        <v>0</v>
      </c>
      <c r="F362" s="45">
        <f t="shared" si="72"/>
        <v>0</v>
      </c>
    </row>
    <row r="363" spans="1:6" ht="12.75" customHeight="1" x14ac:dyDescent="0.2">
      <c r="A363" s="63">
        <v>4111</v>
      </c>
      <c r="B363" s="64" t="s">
        <v>614</v>
      </c>
      <c r="C363" s="247" t="s">
        <v>718</v>
      </c>
      <c r="D363" s="194">
        <v>141789.99</v>
      </c>
      <c r="E363" s="194">
        <v>0</v>
      </c>
      <c r="F363" s="45">
        <f>IF(D363&lt;&gt;0,IF(E363/D363&gt;=100,"&gt;&gt;100",E363/D363*100),"-")</f>
        <v>0</v>
      </c>
    </row>
    <row r="364" spans="1:6" ht="12.75" customHeight="1" x14ac:dyDescent="0.2">
      <c r="A364" s="63">
        <v>4112</v>
      </c>
      <c r="B364" s="64" t="s">
        <v>616</v>
      </c>
      <c r="C364" s="247" t="s">
        <v>719</v>
      </c>
      <c r="D364" s="194">
        <v>0</v>
      </c>
      <c r="E364" s="194">
        <v>0</v>
      </c>
      <c r="F364" s="45" t="str">
        <f>IF(D364&lt;&gt;0,IF(E364/D364&gt;=100,"&gt;&gt;100",E364/D364*100),"-")</f>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151891.74</v>
      </c>
      <c r="F366" s="45" t="str">
        <f t="shared" si="72"/>
        <v>-</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0</v>
      </c>
      <c r="E370" s="194">
        <v>151891.74</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321862.38</v>
      </c>
      <c r="E373" s="60">
        <f t="shared" si="90"/>
        <v>3705783.4200000004</v>
      </c>
      <c r="F373" s="45">
        <f t="shared" si="72"/>
        <v>1151.3564959036221</v>
      </c>
    </row>
    <row r="374" spans="1:6" ht="12.75" customHeight="1" x14ac:dyDescent="0.2">
      <c r="A374" s="63">
        <v>421</v>
      </c>
      <c r="B374" s="64" t="s">
        <v>732</v>
      </c>
      <c r="C374" s="247" t="s">
        <v>733</v>
      </c>
      <c r="D374" s="60">
        <f t="shared" ref="D374:E374" si="91">SUM(D375:D378)</f>
        <v>105586.76</v>
      </c>
      <c r="E374" s="60">
        <f t="shared" si="91"/>
        <v>3528089.3200000003</v>
      </c>
      <c r="F374" s="45">
        <f t="shared" si="72"/>
        <v>3341.4126165060852</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0</v>
      </c>
      <c r="E376" s="194">
        <v>4825</v>
      </c>
      <c r="F376" s="45" t="str">
        <f t="shared" si="72"/>
        <v>-</v>
      </c>
    </row>
    <row r="377" spans="1:6" ht="12.75" customHeight="1" x14ac:dyDescent="0.2">
      <c r="A377" s="63">
        <v>4213</v>
      </c>
      <c r="B377" s="64" t="s">
        <v>642</v>
      </c>
      <c r="C377" s="247" t="s">
        <v>736</v>
      </c>
      <c r="D377" s="194">
        <v>43554.17</v>
      </c>
      <c r="E377" s="194">
        <v>79822.83</v>
      </c>
      <c r="F377" s="45">
        <f t="shared" si="72"/>
        <v>183.27253165425952</v>
      </c>
    </row>
    <row r="378" spans="1:6" ht="12.75" customHeight="1" x14ac:dyDescent="0.2">
      <c r="A378" s="63">
        <v>4214</v>
      </c>
      <c r="B378" s="64" t="s">
        <v>644</v>
      </c>
      <c r="C378" s="247" t="s">
        <v>737</v>
      </c>
      <c r="D378" s="194">
        <v>62032.59</v>
      </c>
      <c r="E378" s="194">
        <v>3443441.49</v>
      </c>
      <c r="F378" s="45">
        <f t="shared" si="72"/>
        <v>5551.0200202828873</v>
      </c>
    </row>
    <row r="379" spans="1:6" ht="12.75" customHeight="1" x14ac:dyDescent="0.2">
      <c r="A379" s="63">
        <v>422</v>
      </c>
      <c r="B379" s="64" t="s">
        <v>738</v>
      </c>
      <c r="C379" s="247" t="s">
        <v>739</v>
      </c>
      <c r="D379" s="60">
        <f t="shared" ref="D379:E379" si="92">SUM(D380:D387)</f>
        <v>88673.18</v>
      </c>
      <c r="E379" s="60">
        <f t="shared" si="92"/>
        <v>95568.790000000008</v>
      </c>
      <c r="F379" s="45">
        <f t="shared" si="72"/>
        <v>107.7764325131906</v>
      </c>
    </row>
    <row r="380" spans="1:6" ht="12.75" customHeight="1" x14ac:dyDescent="0.2">
      <c r="A380" s="63">
        <v>4221</v>
      </c>
      <c r="B380" s="64" t="s">
        <v>648</v>
      </c>
      <c r="C380" s="247" t="s">
        <v>740</v>
      </c>
      <c r="D380" s="194">
        <v>36594.639999999999</v>
      </c>
      <c r="E380" s="194">
        <v>7410.76</v>
      </c>
      <c r="F380" s="45">
        <f t="shared" si="72"/>
        <v>20.25094385407262</v>
      </c>
    </row>
    <row r="381" spans="1:6" ht="12.75" customHeight="1" x14ac:dyDescent="0.2">
      <c r="A381" s="63">
        <v>4222</v>
      </c>
      <c r="B381" s="64" t="s">
        <v>741</v>
      </c>
      <c r="C381" s="247" t="s">
        <v>742</v>
      </c>
      <c r="D381" s="194">
        <v>4515.46</v>
      </c>
      <c r="E381" s="194">
        <v>417.73</v>
      </c>
      <c r="F381" s="45">
        <f t="shared" si="72"/>
        <v>9.251106199589854</v>
      </c>
    </row>
    <row r="382" spans="1:6" ht="12.75" customHeight="1" x14ac:dyDescent="0.2">
      <c r="A382" s="63">
        <v>4223</v>
      </c>
      <c r="B382" s="64" t="s">
        <v>652</v>
      </c>
      <c r="C382" s="247" t="s">
        <v>743</v>
      </c>
      <c r="D382" s="194">
        <v>16926.88</v>
      </c>
      <c r="E382" s="194">
        <v>75993.3</v>
      </c>
      <c r="F382" s="45">
        <f t="shared" si="72"/>
        <v>448.95042677681892</v>
      </c>
    </row>
    <row r="383" spans="1:6" ht="12.75" customHeight="1" x14ac:dyDescent="0.2">
      <c r="A383" s="63">
        <v>4224</v>
      </c>
      <c r="B383" s="64" t="s">
        <v>654</v>
      </c>
      <c r="C383" s="247" t="s">
        <v>744</v>
      </c>
      <c r="D383" s="194">
        <v>2105.7199999999998</v>
      </c>
      <c r="E383" s="194">
        <v>2802.5</v>
      </c>
      <c r="F383" s="45">
        <f t="shared" si="72"/>
        <v>133.08986949831888</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0</v>
      </c>
      <c r="E385" s="194">
        <v>69.5</v>
      </c>
      <c r="F385" s="45" t="str">
        <f t="shared" si="72"/>
        <v>-</v>
      </c>
    </row>
    <row r="386" spans="1:6" ht="12.75" customHeight="1" x14ac:dyDescent="0.2">
      <c r="A386" s="63">
        <v>4227</v>
      </c>
      <c r="B386" s="183" t="s">
        <v>660</v>
      </c>
      <c r="C386" s="247" t="s">
        <v>747</v>
      </c>
      <c r="D386" s="194">
        <v>28530.48</v>
      </c>
      <c r="E386" s="194">
        <v>8875</v>
      </c>
      <c r="F386" s="45">
        <f t="shared" si="72"/>
        <v>31.107082670883912</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6618.25</v>
      </c>
      <c r="E388" s="60">
        <f t="shared" si="93"/>
        <v>2087.5</v>
      </c>
      <c r="F388" s="45">
        <f t="shared" si="72"/>
        <v>31.541570656895708</v>
      </c>
    </row>
    <row r="389" spans="1:6" ht="12.75" customHeight="1" x14ac:dyDescent="0.2">
      <c r="A389" s="63">
        <v>4231</v>
      </c>
      <c r="B389" s="64" t="s">
        <v>666</v>
      </c>
      <c r="C389" s="247" t="s">
        <v>751</v>
      </c>
      <c r="D389" s="194">
        <v>6618.25</v>
      </c>
      <c r="E389" s="194">
        <v>2087.5</v>
      </c>
      <c r="F389" s="45">
        <f t="shared" si="72"/>
        <v>31.541570656895708</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v>0</v>
      </c>
      <c r="F394" s="45" t="str">
        <f t="shared" si="72"/>
        <v>-</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65895.44</v>
      </c>
      <c r="E398" s="60">
        <f t="shared" si="95"/>
        <v>2404.81</v>
      </c>
      <c r="F398" s="45">
        <f t="shared" si="72"/>
        <v>3.6494331018959736</v>
      </c>
    </row>
    <row r="399" spans="1:6" ht="12.75" customHeight="1" x14ac:dyDescent="0.2">
      <c r="A399" s="63">
        <v>4251</v>
      </c>
      <c r="B399" s="64" t="s">
        <v>764</v>
      </c>
      <c r="C399" s="247" t="s">
        <v>765</v>
      </c>
      <c r="D399" s="194">
        <v>65895.44</v>
      </c>
      <c r="E399" s="194">
        <v>2404.81</v>
      </c>
      <c r="F399" s="45">
        <f t="shared" si="72"/>
        <v>3.6494331018959736</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55088.75</v>
      </c>
      <c r="E401" s="60">
        <f t="shared" si="96"/>
        <v>77633</v>
      </c>
      <c r="F401" s="45">
        <f t="shared" si="72"/>
        <v>140.92350979101903</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2556.25</v>
      </c>
      <c r="E403" s="194">
        <v>0</v>
      </c>
      <c r="F403" s="45">
        <f t="shared" si="72"/>
        <v>0</v>
      </c>
    </row>
    <row r="404" spans="1:6" ht="12.75" customHeight="1" x14ac:dyDescent="0.2">
      <c r="A404" s="63">
        <v>4263</v>
      </c>
      <c r="B404" s="64" t="s">
        <v>696</v>
      </c>
      <c r="C404" s="247" t="s">
        <v>771</v>
      </c>
      <c r="D404" s="194">
        <v>52532.5</v>
      </c>
      <c r="E404" s="194">
        <v>77633</v>
      </c>
      <c r="F404" s="45">
        <f t="shared" si="72"/>
        <v>147.78089753961834</v>
      </c>
    </row>
    <row r="405" spans="1:6" ht="12.75" customHeight="1" x14ac:dyDescent="0.2">
      <c r="A405" s="63">
        <v>4264</v>
      </c>
      <c r="B405" s="64" t="s">
        <v>698</v>
      </c>
      <c r="C405" s="247" t="s">
        <v>772</v>
      </c>
      <c r="D405" s="194">
        <v>0</v>
      </c>
      <c r="E405" s="194">
        <v>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5003265.7</v>
      </c>
      <c r="E412" s="60">
        <f t="shared" si="100"/>
        <v>2331959.11</v>
      </c>
      <c r="F412" s="45">
        <f t="shared" si="72"/>
        <v>46.608740167447024</v>
      </c>
    </row>
    <row r="413" spans="1:6" ht="12.75" customHeight="1" x14ac:dyDescent="0.2">
      <c r="A413" s="63">
        <v>451</v>
      </c>
      <c r="B413" s="64" t="s">
        <v>785</v>
      </c>
      <c r="C413" s="247" t="s">
        <v>786</v>
      </c>
      <c r="D413" s="194">
        <v>4984953.2</v>
      </c>
      <c r="E413" s="194">
        <v>2327584.11</v>
      </c>
      <c r="F413" s="45">
        <f t="shared" si="72"/>
        <v>46.692195826432226</v>
      </c>
    </row>
    <row r="414" spans="1:6" ht="12.75" customHeight="1" x14ac:dyDescent="0.2">
      <c r="A414" s="63">
        <v>452</v>
      </c>
      <c r="B414" s="64" t="s">
        <v>787</v>
      </c>
      <c r="C414" s="247" t="s">
        <v>788</v>
      </c>
      <c r="D414" s="194">
        <v>18312.5</v>
      </c>
      <c r="E414" s="194">
        <v>4375</v>
      </c>
      <c r="F414" s="45">
        <f t="shared" si="72"/>
        <v>23.890784982935152</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4193360.79</v>
      </c>
      <c r="E418" s="60">
        <f t="shared" si="102"/>
        <v>5544415.5499999998</v>
      </c>
      <c r="F418" s="45">
        <f t="shared" si="72"/>
        <v>132.21890096415959</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8508897.6500000004</v>
      </c>
      <c r="E420" s="194">
        <v>1211686.17</v>
      </c>
      <c r="F420" s="45">
        <f t="shared" si="72"/>
        <v>14.240224995537465</v>
      </c>
    </row>
    <row r="421" spans="1:6" ht="12.75" customHeight="1" x14ac:dyDescent="0.2">
      <c r="A421" s="63">
        <v>97</v>
      </c>
      <c r="B421" s="220" t="s">
        <v>801</v>
      </c>
      <c r="C421" s="247" t="s">
        <v>802</v>
      </c>
      <c r="D421" s="194">
        <v>4919167.78</v>
      </c>
      <c r="E421" s="194">
        <v>4262356.42</v>
      </c>
      <c r="F421" s="45">
        <f t="shared" si="72"/>
        <v>86.647917099505804</v>
      </c>
    </row>
    <row r="422" spans="1:6" ht="12.75" customHeight="1" x14ac:dyDescent="0.2">
      <c r="A422" s="63" t="s">
        <v>582</v>
      </c>
      <c r="B422" s="64" t="s">
        <v>803</v>
      </c>
      <c r="C422" s="247" t="s">
        <v>804</v>
      </c>
      <c r="D422" s="60">
        <f>D6+D308</f>
        <v>12894319.369999999</v>
      </c>
      <c r="E422" s="60">
        <f>E6+E308</f>
        <v>13474747.9</v>
      </c>
      <c r="F422" s="45">
        <f t="shared" si="72"/>
        <v>104.50142821303487</v>
      </c>
    </row>
    <row r="423" spans="1:6" ht="12.75" customHeight="1" x14ac:dyDescent="0.2">
      <c r="A423" s="63" t="s">
        <v>582</v>
      </c>
      <c r="B423" s="64" t="s">
        <v>805</v>
      </c>
      <c r="C423" s="247" t="s">
        <v>806</v>
      </c>
      <c r="D423" s="60">
        <f t="shared" ref="D423:E423" si="103">D299+D360</f>
        <v>16115575.23</v>
      </c>
      <c r="E423" s="60">
        <f t="shared" si="103"/>
        <v>17411509.66</v>
      </c>
      <c r="F423" s="45">
        <f t="shared" si="72"/>
        <v>108.04150277917198</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3221255.8600000013</v>
      </c>
      <c r="E425" s="60">
        <f t="shared" si="105"/>
        <v>3936761.76</v>
      </c>
      <c r="F425" s="45">
        <f t="shared" si="72"/>
        <v>122.21201702369579</v>
      </c>
    </row>
    <row r="426" spans="1:6" ht="12.75" customHeight="1" x14ac:dyDescent="0.2">
      <c r="A426" s="251" t="s">
        <v>811</v>
      </c>
      <c r="B426" s="183" t="s">
        <v>812</v>
      </c>
      <c r="C426" s="252" t="s">
        <v>813</v>
      </c>
      <c r="D426" s="60">
        <f t="shared" ref="D426:E426" si="106">IF(D302-D303+D419-D420&gt;=0,D302-D303+D419-D420,0)</f>
        <v>18142536.259999998</v>
      </c>
      <c r="E426" s="60">
        <f t="shared" si="106"/>
        <v>13591874.41</v>
      </c>
      <c r="F426" s="45">
        <f t="shared" si="72"/>
        <v>74.917168223975779</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7711827.6200000001</v>
      </c>
      <c r="E428" s="81">
        <f t="shared" si="108"/>
        <v>6396232.5099999998</v>
      </c>
      <c r="F428" s="61">
        <f t="shared" si="72"/>
        <v>82.940553461178112</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19912.240000000002</v>
      </c>
      <c r="E535" s="60">
        <f>E536+E571+E584+E597+E629</f>
        <v>25719.43</v>
      </c>
      <c r="F535" s="45">
        <f t="shared" si="109"/>
        <v>129.16392128660561</v>
      </c>
    </row>
    <row r="536" spans="1:6" ht="24" x14ac:dyDescent="0.2">
      <c r="A536" s="63">
        <v>51</v>
      </c>
      <c r="B536" s="65" t="s">
        <v>1032</v>
      </c>
      <c r="C536" s="247" t="s">
        <v>1033</v>
      </c>
      <c r="D536" s="60">
        <f>D537+D542+D545+D549+D550+D557+D562+D570</f>
        <v>0</v>
      </c>
      <c r="E536" s="60">
        <f>E537+E542+E545+E549+E550+E557+E562+E570</f>
        <v>5807.19</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5807.19</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19912.240000000002</v>
      </c>
      <c r="E584" s="60">
        <f t="shared" si="147"/>
        <v>19912.240000000002</v>
      </c>
      <c r="F584" s="45">
        <f t="shared" si="109"/>
        <v>100</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19912.240000000002</v>
      </c>
      <c r="E589" s="60">
        <f t="shared" si="149"/>
        <v>19912.240000000002</v>
      </c>
      <c r="F589" s="45">
        <f t="shared" si="109"/>
        <v>100</v>
      </c>
    </row>
    <row r="590" spans="1:6" ht="12.75" customHeight="1" x14ac:dyDescent="0.2">
      <c r="A590" s="63">
        <v>5321</v>
      </c>
      <c r="B590" s="65" t="s">
        <v>1132</v>
      </c>
      <c r="C590" s="247" t="s">
        <v>1133</v>
      </c>
      <c r="D590" s="194">
        <v>19912.240000000002</v>
      </c>
      <c r="E590" s="194">
        <v>19912.240000000002</v>
      </c>
      <c r="F590" s="45">
        <f t="shared" si="109"/>
        <v>100</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v>0</v>
      </c>
      <c r="F610" s="45" t="str">
        <f t="shared" si="109"/>
        <v>-</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19912.240000000002</v>
      </c>
      <c r="E640" s="60">
        <f>IF(E535-E430&gt;=0,E535-E430,0)</f>
        <v>25719.43</v>
      </c>
      <c r="F640" s="45">
        <f t="shared" si="109"/>
        <v>129.16392128660561</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39824.480000000003</v>
      </c>
      <c r="E642" s="194">
        <v>0</v>
      </c>
      <c r="F642" s="45">
        <f t="shared" si="109"/>
        <v>0</v>
      </c>
    </row>
    <row r="643" spans="1:6" ht="12.75" customHeight="1" x14ac:dyDescent="0.2">
      <c r="A643" s="63" t="s">
        <v>582</v>
      </c>
      <c r="B643" s="64" t="s">
        <v>1236</v>
      </c>
      <c r="C643" s="247" t="s">
        <v>1237</v>
      </c>
      <c r="D643" s="60">
        <f>D422+D430</f>
        <v>12894319.369999999</v>
      </c>
      <c r="E643" s="60">
        <f>E422+E430</f>
        <v>13474747.9</v>
      </c>
      <c r="F643" s="45">
        <f t="shared" si="109"/>
        <v>104.50142821303487</v>
      </c>
    </row>
    <row r="644" spans="1:6" ht="12.75" customHeight="1" x14ac:dyDescent="0.2">
      <c r="A644" s="63" t="s">
        <v>582</v>
      </c>
      <c r="B644" s="64" t="s">
        <v>1238</v>
      </c>
      <c r="C644" s="247" t="s">
        <v>1239</v>
      </c>
      <c r="D644" s="60">
        <f>D423+D535</f>
        <v>16135487.470000001</v>
      </c>
      <c r="E644" s="60">
        <f>E423+E535</f>
        <v>17437229.09</v>
      </c>
      <c r="F644" s="45">
        <f t="shared" si="109"/>
        <v>108.06756921611615</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3241168.1000000015</v>
      </c>
      <c r="E646" s="60">
        <f t="shared" si="164"/>
        <v>3962481.1899999995</v>
      </c>
      <c r="F646" s="45">
        <f t="shared" si="109"/>
        <v>122.2547263130227</v>
      </c>
    </row>
    <row r="647" spans="1:6" ht="24" x14ac:dyDescent="0.2">
      <c r="A647" s="251" t="s">
        <v>1244</v>
      </c>
      <c r="B647" s="64" t="s">
        <v>1245</v>
      </c>
      <c r="C647" s="252" t="s">
        <v>1244</v>
      </c>
      <c r="D647" s="60">
        <f>IF(D426-D427+D641-D642&gt;=0,D426-D427+D641-D642,0)</f>
        <v>18102711.779999997</v>
      </c>
      <c r="E647" s="60">
        <f>IF(E426-E427+E641-E642&gt;=0,E426-E427+E641-E642,0)</f>
        <v>13591874.41</v>
      </c>
      <c r="F647" s="45">
        <f t="shared" si="109"/>
        <v>75.081979844679395</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14861543.679999996</v>
      </c>
      <c r="E649" s="60">
        <f t="shared" si="165"/>
        <v>9629393.2200000007</v>
      </c>
      <c r="F649" s="45">
        <f t="shared" si="109"/>
        <v>64.794031006071123</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20961527.379999999</v>
      </c>
      <c r="E653" s="194">
        <v>16613078.869999999</v>
      </c>
      <c r="F653" s="45">
        <f t="shared" ref="F653:F740" si="167">IF(D653&lt;&gt;0,IF(E653/D653&gt;=100,"&gt;&gt;100",E653/D653*100),"-")</f>
        <v>79.255097058676256</v>
      </c>
    </row>
    <row r="654" spans="1:6" ht="12.75" customHeight="1" x14ac:dyDescent="0.2">
      <c r="A654" s="63" t="s">
        <v>1257</v>
      </c>
      <c r="B654" s="64" t="s">
        <v>1258</v>
      </c>
      <c r="C654" s="247" t="s">
        <v>1257</v>
      </c>
      <c r="D654" s="194">
        <v>15122169.130000001</v>
      </c>
      <c r="E654" s="194">
        <v>25569977.579999998</v>
      </c>
      <c r="F654" s="45">
        <f t="shared" si="167"/>
        <v>169.08935060958413</v>
      </c>
    </row>
    <row r="655" spans="1:6" ht="12.75" customHeight="1" x14ac:dyDescent="0.2">
      <c r="A655" s="63" t="s">
        <v>1259</v>
      </c>
      <c r="B655" s="64" t="s">
        <v>1260</v>
      </c>
      <c r="C655" s="247" t="s">
        <v>1259</v>
      </c>
      <c r="D655" s="194">
        <v>19323161.34</v>
      </c>
      <c r="E655" s="194">
        <v>30350025.16</v>
      </c>
      <c r="F655" s="45">
        <f t="shared" si="167"/>
        <v>157.06552683578639</v>
      </c>
    </row>
    <row r="656" spans="1:6" ht="24" x14ac:dyDescent="0.2">
      <c r="A656" s="63">
        <v>11</v>
      </c>
      <c r="B656" s="64" t="s">
        <v>1261</v>
      </c>
      <c r="C656" s="247" t="s">
        <v>1262</v>
      </c>
      <c r="D656" s="60">
        <f t="shared" ref="D656:E656" si="168">+D653+D654-D655</f>
        <v>16760535.169999998</v>
      </c>
      <c r="E656" s="60">
        <f t="shared" si="168"/>
        <v>11833031.289999995</v>
      </c>
      <c r="F656" s="45">
        <f t="shared" si="167"/>
        <v>70.600557619306585</v>
      </c>
    </row>
    <row r="657" spans="1:6" ht="24" x14ac:dyDescent="0.2">
      <c r="A657" s="63" t="s">
        <v>582</v>
      </c>
      <c r="B657" s="64" t="s">
        <v>1263</v>
      </c>
      <c r="C657" s="247" t="s">
        <v>1264</v>
      </c>
      <c r="D657" s="253">
        <v>78</v>
      </c>
      <c r="E657" s="253">
        <v>77</v>
      </c>
      <c r="F657" s="45">
        <f t="shared" si="167"/>
        <v>98.71794871794873</v>
      </c>
    </row>
    <row r="658" spans="1:6" ht="24" x14ac:dyDescent="0.2">
      <c r="A658" s="63" t="s">
        <v>582</v>
      </c>
      <c r="B658" s="64" t="s">
        <v>1265</v>
      </c>
      <c r="C658" s="247" t="s">
        <v>1266</v>
      </c>
      <c r="D658" s="253">
        <v>0</v>
      </c>
      <c r="E658" s="253">
        <v>0</v>
      </c>
      <c r="F658" s="45" t="str">
        <f t="shared" si="167"/>
        <v>-</v>
      </c>
    </row>
    <row r="659" spans="1:6" ht="12.75" customHeight="1" x14ac:dyDescent="0.2">
      <c r="A659" s="63" t="s">
        <v>582</v>
      </c>
      <c r="B659" s="64" t="s">
        <v>1267</v>
      </c>
      <c r="C659" s="247" t="s">
        <v>1268</v>
      </c>
      <c r="D659" s="253">
        <v>75</v>
      </c>
      <c r="E659" s="253">
        <v>75</v>
      </c>
      <c r="F659" s="45">
        <f t="shared" si="167"/>
        <v>100</v>
      </c>
    </row>
    <row r="660" spans="1:6" ht="12.75" customHeight="1" x14ac:dyDescent="0.2">
      <c r="A660" s="63" t="s">
        <v>582</v>
      </c>
      <c r="B660" s="64" t="s">
        <v>1269</v>
      </c>
      <c r="C660" s="247" t="s">
        <v>1270</v>
      </c>
      <c r="D660" s="253">
        <v>0</v>
      </c>
      <c r="E660" s="253">
        <v>0</v>
      </c>
      <c r="F660" s="45" t="str">
        <f t="shared" si="167"/>
        <v>-</v>
      </c>
    </row>
    <row r="661" spans="1:6" ht="24" x14ac:dyDescent="0.2">
      <c r="A661" s="63" t="s">
        <v>1271</v>
      </c>
      <c r="B661" s="64" t="s">
        <v>1272</v>
      </c>
      <c r="C661" s="247" t="s">
        <v>1273</v>
      </c>
      <c r="D661" s="194">
        <v>213526.41</v>
      </c>
      <c r="E661" s="194">
        <v>245523.9</v>
      </c>
      <c r="F661" s="45">
        <f t="shared" si="167"/>
        <v>114.98526107379409</v>
      </c>
    </row>
    <row r="662" spans="1:6" ht="12.75" customHeight="1" x14ac:dyDescent="0.2">
      <c r="A662" s="70">
        <v>61315</v>
      </c>
      <c r="B662" s="65" t="s">
        <v>1274</v>
      </c>
      <c r="C662" s="278" t="s">
        <v>1275</v>
      </c>
      <c r="D662" s="192">
        <v>494028.92</v>
      </c>
      <c r="E662" s="192">
        <v>592159.53</v>
      </c>
      <c r="F662" s="71">
        <f t="shared" si="167"/>
        <v>119.86333310203786</v>
      </c>
    </row>
    <row r="663" spans="1:6" ht="12.75" customHeight="1" x14ac:dyDescent="0.2">
      <c r="A663" s="70">
        <v>61316</v>
      </c>
      <c r="B663" s="65" t="s">
        <v>1276</v>
      </c>
      <c r="C663" s="277" t="s">
        <v>1277</v>
      </c>
      <c r="D663" s="192">
        <v>379890.6</v>
      </c>
      <c r="E663" s="192">
        <v>24672.36</v>
      </c>
      <c r="F663" s="71">
        <f t="shared" si="167"/>
        <v>6.4945960758176176</v>
      </c>
    </row>
    <row r="664" spans="1:6" ht="12.75" customHeight="1" x14ac:dyDescent="0.2">
      <c r="A664" s="70" t="s">
        <v>1278</v>
      </c>
      <c r="B664" s="65" t="s">
        <v>1279</v>
      </c>
      <c r="C664" s="277" t="s">
        <v>1278</v>
      </c>
      <c r="D664" s="192">
        <v>1050534.31</v>
      </c>
      <c r="E664" s="192">
        <v>1229095.58</v>
      </c>
      <c r="F664" s="71">
        <f t="shared" si="167"/>
        <v>116.99718593674488</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v>0</v>
      </c>
      <c r="E666" s="192">
        <v>0</v>
      </c>
      <c r="F666" s="71" t="str">
        <f t="shared" si="167"/>
        <v>-</v>
      </c>
    </row>
    <row r="667" spans="1:6" ht="12.75" customHeight="1" x14ac:dyDescent="0.2">
      <c r="A667" s="70">
        <v>61453</v>
      </c>
      <c r="B667" s="65" t="s">
        <v>1284</v>
      </c>
      <c r="C667" s="278" t="s">
        <v>1285</v>
      </c>
      <c r="D667" s="192">
        <v>638.6</v>
      </c>
      <c r="E667" s="192">
        <v>1528.28</v>
      </c>
      <c r="F667" s="71">
        <f t="shared" si="167"/>
        <v>239.31725649859064</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121334.33</v>
      </c>
      <c r="E669" s="194">
        <v>102034</v>
      </c>
      <c r="F669" s="45">
        <f t="shared" si="167"/>
        <v>84.093265277848403</v>
      </c>
    </row>
    <row r="670" spans="1:6" ht="12.75" customHeight="1" x14ac:dyDescent="0.2">
      <c r="A670" s="63">
        <v>63312</v>
      </c>
      <c r="B670" s="64" t="s">
        <v>1290</v>
      </c>
      <c r="C670" s="247" t="s">
        <v>1291</v>
      </c>
      <c r="D670" s="194">
        <v>8580</v>
      </c>
      <c r="E670" s="194">
        <v>0</v>
      </c>
      <c r="F670" s="45">
        <f t="shared" si="167"/>
        <v>0</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30370.58</v>
      </c>
      <c r="E672" s="194">
        <v>38504.839999999997</v>
      </c>
      <c r="F672" s="45">
        <f t="shared" si="167"/>
        <v>126.78335415392129</v>
      </c>
    </row>
    <row r="673" spans="1:6" ht="12.75" customHeight="1" x14ac:dyDescent="0.2">
      <c r="A673" s="63">
        <v>63321</v>
      </c>
      <c r="B673" s="64" t="s">
        <v>1296</v>
      </c>
      <c r="C673" s="247" t="s">
        <v>1297</v>
      </c>
      <c r="D673" s="194">
        <v>0</v>
      </c>
      <c r="E673" s="194">
        <v>405000</v>
      </c>
      <c r="F673" s="45" t="str">
        <f t="shared" si="167"/>
        <v>-</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0</v>
      </c>
      <c r="E677" s="192">
        <v>0</v>
      </c>
      <c r="F677" s="71" t="str">
        <f t="shared" si="167"/>
        <v>-</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0</v>
      </c>
      <c r="E683" s="192">
        <v>0</v>
      </c>
      <c r="F683" s="71" t="str">
        <f t="shared" si="167"/>
        <v>-</v>
      </c>
    </row>
    <row r="684" spans="1:6" ht="24" x14ac:dyDescent="0.2">
      <c r="A684" s="70">
        <v>63613</v>
      </c>
      <c r="B684" s="182" t="s">
        <v>1318</v>
      </c>
      <c r="C684" s="278" t="s">
        <v>1319</v>
      </c>
      <c r="D684" s="192">
        <v>0</v>
      </c>
      <c r="E684" s="192">
        <v>0</v>
      </c>
      <c r="F684" s="71" t="str">
        <f t="shared" si="167"/>
        <v>-</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0</v>
      </c>
      <c r="E702" s="192">
        <v>0</v>
      </c>
      <c r="F702" s="71" t="str">
        <f t="shared" si="167"/>
        <v>-</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2715.8</v>
      </c>
      <c r="E706" s="192">
        <v>1581212.02</v>
      </c>
      <c r="F706" s="71" t="str">
        <f t="shared" si="167"/>
        <v>&gt;&gt;100</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4908.18</v>
      </c>
      <c r="E711" s="192">
        <v>2294.42</v>
      </c>
      <c r="F711" s="71">
        <f t="shared" si="167"/>
        <v>46.746859324637647</v>
      </c>
    </row>
    <row r="712" spans="1:6" ht="12.75" customHeight="1" x14ac:dyDescent="0.2">
      <c r="A712" s="70" t="s">
        <v>1359</v>
      </c>
      <c r="B712" s="65" t="s">
        <v>1360</v>
      </c>
      <c r="C712" s="277" t="s">
        <v>1359</v>
      </c>
      <c r="D712" s="192">
        <v>57403.5</v>
      </c>
      <c r="E712" s="192">
        <v>14859.49</v>
      </c>
      <c r="F712" s="71">
        <f t="shared" si="167"/>
        <v>25.886034823660577</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206749.15</v>
      </c>
      <c r="E722" s="192">
        <v>218746.15</v>
      </c>
      <c r="F722" s="71">
        <f t="shared" si="167"/>
        <v>105.80268407391276</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7312.5</v>
      </c>
      <c r="E724" s="192">
        <v>0</v>
      </c>
      <c r="F724" s="71">
        <f t="shared" si="167"/>
        <v>0</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17789.43</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14505.79</v>
      </c>
      <c r="E732" s="192">
        <v>0</v>
      </c>
      <c r="F732" s="71">
        <f t="shared" si="167"/>
        <v>0</v>
      </c>
    </row>
    <row r="733" spans="1:6" ht="12.75" customHeight="1" x14ac:dyDescent="0.2">
      <c r="A733" s="70">
        <v>31215</v>
      </c>
      <c r="B733" s="65" t="s">
        <v>1396</v>
      </c>
      <c r="C733" s="278" t="s">
        <v>1397</v>
      </c>
      <c r="D733" s="192">
        <v>1031.2</v>
      </c>
      <c r="E733" s="192">
        <v>3129.37</v>
      </c>
      <c r="F733" s="71">
        <f t="shared" si="167"/>
        <v>303.46877424359968</v>
      </c>
    </row>
    <row r="734" spans="1:6" ht="12.75" customHeight="1" x14ac:dyDescent="0.2">
      <c r="A734" s="70">
        <v>32121</v>
      </c>
      <c r="B734" s="65" t="s">
        <v>1398</v>
      </c>
      <c r="C734" s="278" t="s">
        <v>1399</v>
      </c>
      <c r="D734" s="192">
        <v>21409.48</v>
      </c>
      <c r="E734" s="192">
        <v>21635.47</v>
      </c>
      <c r="F734" s="71">
        <f t="shared" si="167"/>
        <v>101.05556043397598</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263.37</v>
      </c>
      <c r="E736" s="194">
        <v>4621.4799999999996</v>
      </c>
      <c r="F736" s="45">
        <f t="shared" si="167"/>
        <v>1754.7480730531192</v>
      </c>
    </row>
    <row r="737" spans="1:6" ht="12.75" customHeight="1" x14ac:dyDescent="0.2">
      <c r="A737" s="63" t="s">
        <v>1404</v>
      </c>
      <c r="B737" s="64" t="s">
        <v>1405</v>
      </c>
      <c r="C737" s="247" t="s">
        <v>1404</v>
      </c>
      <c r="D737" s="194">
        <v>4202.18</v>
      </c>
      <c r="E737" s="194">
        <v>62580.39</v>
      </c>
      <c r="F737" s="45">
        <f t="shared" si="167"/>
        <v>1489.2363011579703</v>
      </c>
    </row>
    <row r="738" spans="1:6" ht="12.75" customHeight="1" x14ac:dyDescent="0.2">
      <c r="A738" s="63" t="s">
        <v>1406</v>
      </c>
      <c r="B738" s="64" t="s">
        <v>1407</v>
      </c>
      <c r="C738" s="247" t="s">
        <v>1406</v>
      </c>
      <c r="D738" s="194">
        <v>7610.75</v>
      </c>
      <c r="E738" s="194">
        <v>47714.7</v>
      </c>
      <c r="F738" s="45">
        <f t="shared" si="167"/>
        <v>626.93821239693852</v>
      </c>
    </row>
    <row r="739" spans="1:6" ht="12.75" customHeight="1" x14ac:dyDescent="0.2">
      <c r="A739" s="70" t="s">
        <v>1408</v>
      </c>
      <c r="B739" s="65" t="s">
        <v>1409</v>
      </c>
      <c r="C739" s="278" t="s">
        <v>1408</v>
      </c>
      <c r="D739" s="192">
        <v>3055.28</v>
      </c>
      <c r="E739" s="192">
        <v>7718.64</v>
      </c>
      <c r="F739" s="71">
        <f t="shared" si="167"/>
        <v>252.63281925060878</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6404.53</v>
      </c>
      <c r="E741" s="192">
        <v>6690.59</v>
      </c>
      <c r="F741" s="71">
        <f t="shared" ref="F741:F1006" si="169">IF(D741&lt;&gt;0,IF(E741/D741&gt;=100,"&gt;&gt;100",E741/D741*100),"-")</f>
        <v>104.46652603703942</v>
      </c>
    </row>
    <row r="742" spans="1:6" ht="12.75" customHeight="1" x14ac:dyDescent="0.2">
      <c r="A742" s="70" t="s">
        <v>1414</v>
      </c>
      <c r="B742" s="65" t="s">
        <v>1415</v>
      </c>
      <c r="C742" s="278" t="s">
        <v>1414</v>
      </c>
      <c r="D742" s="192">
        <v>45.83</v>
      </c>
      <c r="E742" s="192">
        <v>361.65</v>
      </c>
      <c r="F742" s="71">
        <f t="shared" si="169"/>
        <v>789.11193541348462</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2328</v>
      </c>
      <c r="E744" s="192">
        <v>2100</v>
      </c>
      <c r="F744" s="71">
        <f t="shared" si="170"/>
        <v>90.206185567010309</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0</v>
      </c>
      <c r="E760" s="194">
        <v>0</v>
      </c>
      <c r="F760" s="45" t="str">
        <f t="shared" si="169"/>
        <v>-</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0</v>
      </c>
      <c r="E777" s="192">
        <v>0</v>
      </c>
      <c r="F777" s="71" t="str">
        <f t="shared" si="169"/>
        <v>-</v>
      </c>
    </row>
    <row r="778" spans="1:6" ht="12.75" customHeight="1" x14ac:dyDescent="0.2">
      <c r="A778" s="70">
        <v>35232</v>
      </c>
      <c r="B778" s="65" t="s">
        <v>1486</v>
      </c>
      <c r="C778" s="278" t="s">
        <v>1487</v>
      </c>
      <c r="D778" s="192">
        <v>2274.44</v>
      </c>
      <c r="E778" s="192">
        <v>2541.79</v>
      </c>
      <c r="F778" s="71">
        <f t="shared" si="169"/>
        <v>111.7545417773166</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2830</v>
      </c>
      <c r="E780" s="192">
        <v>1500</v>
      </c>
      <c r="F780" s="71">
        <f t="shared" si="169"/>
        <v>53.003533568904594</v>
      </c>
    </row>
    <row r="781" spans="1:6" ht="12.75" customHeight="1" x14ac:dyDescent="0.2">
      <c r="A781" s="70">
        <v>36315</v>
      </c>
      <c r="B781" s="65" t="s">
        <v>1492</v>
      </c>
      <c r="C781" s="278" t="s">
        <v>1493</v>
      </c>
      <c r="D781" s="192">
        <v>75948.490000000005</v>
      </c>
      <c r="E781" s="192">
        <v>77558.559999999998</v>
      </c>
      <c r="F781" s="71">
        <f t="shared" si="169"/>
        <v>102.11994998188902</v>
      </c>
    </row>
    <row r="782" spans="1:6" ht="12.75" customHeight="1" x14ac:dyDescent="0.2">
      <c r="A782" s="70">
        <v>36316</v>
      </c>
      <c r="B782" s="65" t="s">
        <v>1494</v>
      </c>
      <c r="C782" s="278" t="s">
        <v>1495</v>
      </c>
      <c r="D782" s="192">
        <v>0</v>
      </c>
      <c r="E782" s="192">
        <v>200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195000</v>
      </c>
      <c r="E785" s="192">
        <v>0</v>
      </c>
      <c r="F785" s="71">
        <f t="shared" si="169"/>
        <v>0</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3000</v>
      </c>
      <c r="E787" s="192">
        <v>0</v>
      </c>
      <c r="F787" s="71">
        <f t="shared" si="169"/>
        <v>0</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222857.24</v>
      </c>
      <c r="E843" s="194">
        <v>350260.02</v>
      </c>
      <c r="F843" s="45">
        <f t="shared" si="169"/>
        <v>157.16788918322783</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193910</v>
      </c>
      <c r="E846" s="194">
        <v>203980</v>
      </c>
      <c r="F846" s="45">
        <f t="shared" si="169"/>
        <v>105.19313083389201</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0</v>
      </c>
      <c r="E848" s="194">
        <v>0</v>
      </c>
      <c r="F848" s="45" t="str">
        <f t="shared" si="169"/>
        <v>-</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0</v>
      </c>
      <c r="E850" s="194">
        <v>0</v>
      </c>
      <c r="F850" s="45" t="str">
        <f t="shared" si="169"/>
        <v>-</v>
      </c>
    </row>
    <row r="851" spans="1:6" ht="12.75" customHeight="1" x14ac:dyDescent="0.2">
      <c r="A851" s="63">
        <v>37221</v>
      </c>
      <c r="B851" s="64" t="s">
        <v>1631</v>
      </c>
      <c r="C851" s="247" t="s">
        <v>1632</v>
      </c>
      <c r="D851" s="194">
        <v>21361.4</v>
      </c>
      <c r="E851" s="194">
        <v>6077.1</v>
      </c>
      <c r="F851" s="45">
        <f t="shared" si="169"/>
        <v>28.448978063235558</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14399.76</v>
      </c>
      <c r="E853" s="194">
        <v>18561.72</v>
      </c>
      <c r="F853" s="45">
        <f t="shared" si="169"/>
        <v>128.90298171636195</v>
      </c>
    </row>
    <row r="854" spans="1:6" ht="12.75" customHeight="1" x14ac:dyDescent="0.2">
      <c r="A854" s="63" t="s">
        <v>1636</v>
      </c>
      <c r="B854" s="64" t="s">
        <v>1637</v>
      </c>
      <c r="C854" s="247" t="s">
        <v>1636</v>
      </c>
      <c r="D854" s="194">
        <v>14971.69</v>
      </c>
      <c r="E854" s="194">
        <v>13754.1</v>
      </c>
      <c r="F854" s="45">
        <f t="shared" si="169"/>
        <v>91.86738437678045</v>
      </c>
    </row>
    <row r="855" spans="1:6" ht="12.75" customHeight="1" x14ac:dyDescent="0.2">
      <c r="A855" s="63" t="s">
        <v>1638</v>
      </c>
      <c r="B855" s="64" t="s">
        <v>1639</v>
      </c>
      <c r="C855" s="247" t="s">
        <v>1638</v>
      </c>
      <c r="D855" s="194">
        <v>0</v>
      </c>
      <c r="E855" s="194">
        <v>17158.580000000002</v>
      </c>
      <c r="F855" s="45" t="str">
        <f t="shared" si="169"/>
        <v>-</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338805.59</v>
      </c>
      <c r="E857" s="194">
        <v>279236.15000000002</v>
      </c>
      <c r="F857" s="45">
        <f t="shared" si="169"/>
        <v>82.417810756900451</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0</v>
      </c>
      <c r="E981" s="192">
        <v>0</v>
      </c>
      <c r="F981" s="71" t="str">
        <f t="shared" si="169"/>
        <v>-</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2135</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2434</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2439</v>
      </c>
      <c r="B177" s="65" t="s">
        <v>2440</v>
      </c>
      <c r="C177" s="134" t="s">
        <v>2439</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2441</v>
      </c>
      <c r="B178" s="65" t="s">
        <v>2442</v>
      </c>
      <c r="C178" s="134" t="s">
        <v>2441</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2443</v>
      </c>
      <c r="B179" s="65" t="s">
        <v>2444</v>
      </c>
      <c r="C179" s="134" t="s">
        <v>2443</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2445</v>
      </c>
      <c r="B180" s="65" t="s">
        <v>2446</v>
      </c>
      <c r="C180" s="134" t="s">
        <v>2445</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2447</v>
      </c>
      <c r="B181" s="65" t="s">
        <v>2448</v>
      </c>
      <c r="C181" s="134" t="s">
        <v>2447</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2449</v>
      </c>
      <c r="B182" s="65" t="s">
        <v>2450</v>
      </c>
      <c r="C182" s="134" t="s">
        <v>2449</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2451</v>
      </c>
      <c r="B183" s="65" t="s">
        <v>2452</v>
      </c>
      <c r="C183" s="134" t="s">
        <v>2451</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2453</v>
      </c>
      <c r="B184" s="65" t="s">
        <v>2454</v>
      </c>
      <c r="C184" s="134" t="s">
        <v>2453</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2455</v>
      </c>
      <c r="B185" s="65" t="s">
        <v>2456</v>
      </c>
      <c r="C185" s="134" t="s">
        <v>2455</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2457</v>
      </c>
      <c r="B186" s="65" t="s">
        <v>2458</v>
      </c>
      <c r="C186" s="134" t="s">
        <v>2457</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2459</v>
      </c>
      <c r="B187" s="65" t="s">
        <v>2460</v>
      </c>
      <c r="C187" s="134" t="s">
        <v>2459</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2461</v>
      </c>
      <c r="B188" s="65" t="s">
        <v>2462</v>
      </c>
      <c r="C188" s="134" t="s">
        <v>2461</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2463</v>
      </c>
      <c r="B189" s="65" t="s">
        <v>2464</v>
      </c>
      <c r="C189" s="134" t="s">
        <v>2463</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2465</v>
      </c>
      <c r="B190" s="65" t="s">
        <v>2466</v>
      </c>
      <c r="C190" s="134" t="s">
        <v>2465</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2467</v>
      </c>
      <c r="B191" s="65" t="s">
        <v>2468</v>
      </c>
      <c r="C191" s="134" t="s">
        <v>2467</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2469</v>
      </c>
      <c r="B192" s="65" t="s">
        <v>2470</v>
      </c>
      <c r="C192" s="134" t="s">
        <v>2469</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2471</v>
      </c>
      <c r="B193" s="65" t="s">
        <v>2472</v>
      </c>
      <c r="C193" s="134" t="s">
        <v>2471</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2473</v>
      </c>
      <c r="B194" s="65" t="s">
        <v>2474</v>
      </c>
      <c r="C194" s="134" t="s">
        <v>2473</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2475</v>
      </c>
      <c r="B195" s="65" t="s">
        <v>2476</v>
      </c>
      <c r="C195" s="134" t="s">
        <v>2475</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2477</v>
      </c>
      <c r="B196" s="65" t="s">
        <v>2478</v>
      </c>
      <c r="C196" s="134" t="s">
        <v>2477</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2479</v>
      </c>
      <c r="B197" s="65" t="s">
        <v>2480</v>
      </c>
      <c r="C197" s="134" t="s">
        <v>2479</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2481</v>
      </c>
      <c r="B198" s="65" t="s">
        <v>2482</v>
      </c>
      <c r="C198" s="134" t="s">
        <v>2481</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2483</v>
      </c>
      <c r="B199" s="65" t="s">
        <v>2484</v>
      </c>
      <c r="C199" s="134" t="s">
        <v>2483</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2485</v>
      </c>
      <c r="B200" s="65" t="s">
        <v>2486</v>
      </c>
      <c r="C200" s="134" t="s">
        <v>2485</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2487</v>
      </c>
      <c r="B201" s="65" t="s">
        <v>2488</v>
      </c>
      <c r="C201" s="134" t="s">
        <v>2487</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2489</v>
      </c>
      <c r="B202" s="65" t="s">
        <v>2490</v>
      </c>
      <c r="C202" s="134" t="s">
        <v>2489</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2491</v>
      </c>
      <c r="C203" s="134" t="s">
        <v>2492</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2493</v>
      </c>
      <c r="B204" s="65" t="s">
        <v>2494</v>
      </c>
      <c r="C204" s="134" t="s">
        <v>2493</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2495</v>
      </c>
      <c r="B205" s="65" t="s">
        <v>2496</v>
      </c>
      <c r="C205" s="134" t="s">
        <v>2495</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2497</v>
      </c>
      <c r="B206" s="65" t="s">
        <v>2498</v>
      </c>
      <c r="C206" s="134" t="s">
        <v>2497</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2499</v>
      </c>
      <c r="B207" s="65" t="s">
        <v>2500</v>
      </c>
      <c r="C207" s="134" t="s">
        <v>2499</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2501</v>
      </c>
      <c r="B208" s="65" t="s">
        <v>2502</v>
      </c>
      <c r="C208" s="134" t="s">
        <v>2501</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2503</v>
      </c>
      <c r="B209" s="65" t="s">
        <v>2504</v>
      </c>
      <c r="C209" s="134" t="s">
        <v>2503</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2505</v>
      </c>
      <c r="C210" s="134" t="s">
        <v>2506</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2507</v>
      </c>
      <c r="B211" s="65" t="s">
        <v>2494</v>
      </c>
      <c r="C211" s="134" t="s">
        <v>2507</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2508</v>
      </c>
      <c r="B212" s="65" t="s">
        <v>2496</v>
      </c>
      <c r="C212" s="134" t="s">
        <v>2508</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2509</v>
      </c>
      <c r="B213" s="65" t="s">
        <v>2498</v>
      </c>
      <c r="C213" s="134" t="s">
        <v>2509</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2510</v>
      </c>
      <c r="B214" s="65" t="s">
        <v>2500</v>
      </c>
      <c r="C214" s="134" t="s">
        <v>2510</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2511</v>
      </c>
      <c r="B215" s="65" t="s">
        <v>2502</v>
      </c>
      <c r="C215" s="134" t="s">
        <v>2511</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2512</v>
      </c>
      <c r="B216" s="65" t="s">
        <v>2504</v>
      </c>
      <c r="C216" s="134" t="s">
        <v>2512</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2513</v>
      </c>
      <c r="B217" s="65" t="s">
        <v>2514</v>
      </c>
      <c r="C217" s="134" t="s">
        <v>2513</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2515</v>
      </c>
      <c r="B218" s="65" t="s">
        <v>2516</v>
      </c>
      <c r="C218" s="134" t="s">
        <v>2515</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2517</v>
      </c>
      <c r="C219" s="134" t="s">
        <v>2518</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2519</v>
      </c>
      <c r="B220" s="65" t="s">
        <v>2520</v>
      </c>
      <c r="C220" s="134" t="s">
        <v>2519</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2521</v>
      </c>
      <c r="B221" s="65" t="s">
        <v>2522</v>
      </c>
      <c r="C221" s="134" t="s">
        <v>2521</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2523</v>
      </c>
      <c r="B222" s="65" t="s">
        <v>2524</v>
      </c>
      <c r="C222" s="134" t="s">
        <v>2523</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2525</v>
      </c>
      <c r="B223" s="65" t="s">
        <v>2526</v>
      </c>
      <c r="C223" s="134" t="s">
        <v>2525</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2527</v>
      </c>
      <c r="B224" s="65" t="s">
        <v>2528</v>
      </c>
      <c r="C224" s="134" t="s">
        <v>2527</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2529</v>
      </c>
      <c r="B225" s="65" t="s">
        <v>2530</v>
      </c>
      <c r="C225" s="134" t="s">
        <v>2529</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2531</v>
      </c>
      <c r="B226" s="65" t="s">
        <v>2532</v>
      </c>
      <c r="C226" s="134" t="s">
        <v>2531</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2533</v>
      </c>
      <c r="B227" s="65" t="s">
        <v>2534</v>
      </c>
      <c r="C227" s="134" t="s">
        <v>2533</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2535</v>
      </c>
      <c r="B228" s="65" t="s">
        <v>2536</v>
      </c>
      <c r="C228" s="134" t="s">
        <v>2535</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2537</v>
      </c>
      <c r="B229" s="65" t="s">
        <v>2538</v>
      </c>
      <c r="C229" s="134" t="s">
        <v>2537</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2539</v>
      </c>
      <c r="B230" s="65" t="s">
        <v>2540</v>
      </c>
      <c r="C230" s="134" t="s">
        <v>2539</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2541</v>
      </c>
      <c r="B231" s="65" t="s">
        <v>2542</v>
      </c>
      <c r="C231" s="134" t="s">
        <v>2541</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2543</v>
      </c>
      <c r="B232" s="65" t="s">
        <v>2544</v>
      </c>
      <c r="C232" s="134" t="s">
        <v>2543</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2545</v>
      </c>
      <c r="B233" s="65" t="s">
        <v>2546</v>
      </c>
      <c r="C233" s="134" t="s">
        <v>2545</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2547</v>
      </c>
      <c r="B234" s="65" t="s">
        <v>2548</v>
      </c>
      <c r="C234" s="134" t="s">
        <v>2547</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2549</v>
      </c>
      <c r="B235" s="182" t="s">
        <v>2550</v>
      </c>
      <c r="C235" s="134" t="s">
        <v>2549</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2551</v>
      </c>
      <c r="C236" s="134" t="s">
        <v>2552</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2553</v>
      </c>
      <c r="B237" s="65" t="s">
        <v>2554</v>
      </c>
      <c r="C237" s="134" t="s">
        <v>2553</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2555</v>
      </c>
      <c r="B238" s="65" t="s">
        <v>2556</v>
      </c>
      <c r="C238" s="134" t="s">
        <v>2555</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2557</v>
      </c>
      <c r="C239" s="134" t="s">
        <v>2558</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2559</v>
      </c>
      <c r="C240" s="134" t="s">
        <v>2560</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2561</v>
      </c>
      <c r="C241" s="134" t="s">
        <v>2562</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2563</v>
      </c>
      <c r="C242" s="134" t="s">
        <v>2564</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2565</v>
      </c>
      <c r="C243" s="134" t="s">
        <v>2566</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2567</v>
      </c>
      <c r="C244" s="134" t="s">
        <v>2568</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2569</v>
      </c>
      <c r="C245" s="134" t="s">
        <v>2570</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2571</v>
      </c>
      <c r="B246" s="65" t="s">
        <v>2572</v>
      </c>
      <c r="C246" s="134" t="s">
        <v>2571</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2573</v>
      </c>
      <c r="B247" s="65" t="s">
        <v>2574</v>
      </c>
      <c r="C247" s="134" t="s">
        <v>2573</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2575</v>
      </c>
      <c r="B248" s="65" t="s">
        <v>2576</v>
      </c>
      <c r="C248" s="134" t="s">
        <v>2575</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2577</v>
      </c>
      <c r="B249" s="65" t="s">
        <v>2578</v>
      </c>
      <c r="C249" s="134" t="s">
        <v>2577</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2579</v>
      </c>
      <c r="B250" s="65" t="s">
        <v>2580</v>
      </c>
      <c r="C250" s="134" t="s">
        <v>2579</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2581</v>
      </c>
      <c r="B251" s="65" t="s">
        <v>2582</v>
      </c>
      <c r="C251" s="134" t="s">
        <v>2581</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2583</v>
      </c>
      <c r="B252" s="65" t="s">
        <v>2584</v>
      </c>
      <c r="C252" s="134" t="s">
        <v>2583</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2585</v>
      </c>
      <c r="B253" s="65" t="s">
        <v>2586</v>
      </c>
      <c r="C253" s="134" t="s">
        <v>2585</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2587</v>
      </c>
      <c r="B254" s="65" t="s">
        <v>2588</v>
      </c>
      <c r="C254" s="134" t="s">
        <v>2587</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2589</v>
      </c>
      <c r="B255" s="65" t="s">
        <v>2590</v>
      </c>
      <c r="C255" s="134" t="s">
        <v>2589</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2591</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2592</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2593</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2594</v>
      </c>
      <c r="B259" s="65" t="s">
        <v>2595</v>
      </c>
      <c r="C259" s="134" t="s">
        <v>2594</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2596</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2597</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2598</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2599</v>
      </c>
      <c r="B263" s="65" t="s">
        <v>2600</v>
      </c>
      <c r="C263" s="134" t="s">
        <v>2599</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2601</v>
      </c>
      <c r="B264" s="65" t="s">
        <v>2602</v>
      </c>
      <c r="C264" s="134" t="s">
        <v>2601</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2603</v>
      </c>
      <c r="B265" s="65" t="s">
        <v>2604</v>
      </c>
      <c r="C265" s="134" t="s">
        <v>2603</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2605</v>
      </c>
      <c r="B266" s="65" t="s">
        <v>2606</v>
      </c>
      <c r="C266" s="134" t="s">
        <v>2605</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2607</v>
      </c>
      <c r="B267" s="65" t="s">
        <v>2608</v>
      </c>
      <c r="C267" s="134" t="s">
        <v>2607</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2609</v>
      </c>
      <c r="B268" s="65" t="s">
        <v>2610</v>
      </c>
      <c r="C268" s="134" t="s">
        <v>2609</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2611</v>
      </c>
      <c r="B269" s="65" t="s">
        <v>2612</v>
      </c>
      <c r="C269" s="134" t="s">
        <v>2611</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2613</v>
      </c>
      <c r="B270" s="65" t="s">
        <v>2614</v>
      </c>
      <c r="C270" s="134" t="s">
        <v>2613</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2615</v>
      </c>
      <c r="B271" s="65" t="s">
        <v>2616</v>
      </c>
      <c r="C271" s="134" t="s">
        <v>2615</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2617</v>
      </c>
      <c r="B272" s="65" t="s">
        <v>2618</v>
      </c>
      <c r="C272" s="134" t="s">
        <v>2617</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2619</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2620</v>
      </c>
      <c r="B274" s="65" t="s">
        <v>2621</v>
      </c>
      <c r="C274" s="134" t="s">
        <v>2620</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2622</v>
      </c>
      <c r="B275" s="65" t="s">
        <v>2623</v>
      </c>
      <c r="C275" s="134" t="s">
        <v>2622</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2624</v>
      </c>
      <c r="B276" s="65" t="s">
        <v>2625</v>
      </c>
      <c r="C276" s="134" t="s">
        <v>2624</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2626</v>
      </c>
      <c r="B277" s="65" t="s">
        <v>2627</v>
      </c>
      <c r="C277" s="134" t="s">
        <v>2626</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2628</v>
      </c>
      <c r="B278" s="65" t="s">
        <v>2629</v>
      </c>
      <c r="C278" s="134" t="s">
        <v>2628</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2630</v>
      </c>
      <c r="B279" s="65" t="s">
        <v>2631</v>
      </c>
      <c r="C279" s="134" t="s">
        <v>2630</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2632</v>
      </c>
      <c r="B280" s="65" t="s">
        <v>2633</v>
      </c>
      <c r="C280" s="134" t="s">
        <v>2632</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2634</v>
      </c>
      <c r="B281" s="65" t="s">
        <v>2635</v>
      </c>
      <c r="C281" s="134" t="s">
        <v>2634</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2636</v>
      </c>
      <c r="B282" s="65" t="s">
        <v>2637</v>
      </c>
      <c r="C282" s="134" t="s">
        <v>2636</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2638</v>
      </c>
      <c r="B283" s="65" t="s">
        <v>150</v>
      </c>
      <c r="C283" s="134" t="s">
        <v>2638</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2639</v>
      </c>
      <c r="B284" s="65" t="s">
        <v>2640</v>
      </c>
      <c r="C284" s="134" t="s">
        <v>2639</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2641</v>
      </c>
      <c r="B285" s="65" t="s">
        <v>2642</v>
      </c>
      <c r="C285" s="134" t="s">
        <v>2641</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2643</v>
      </c>
      <c r="B286" s="65" t="s">
        <v>2644</v>
      </c>
      <c r="C286" s="134" t="s">
        <v>2643</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2645</v>
      </c>
      <c r="B287" s="65" t="s">
        <v>2646</v>
      </c>
      <c r="C287" s="134" t="s">
        <v>2645</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2647</v>
      </c>
      <c r="B288" s="65" t="s">
        <v>2648</v>
      </c>
      <c r="C288" s="134" t="s">
        <v>2647</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2649</v>
      </c>
      <c r="B289" s="65" t="s">
        <v>2650</v>
      </c>
      <c r="C289" s="134" t="s">
        <v>2649</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2651</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2652</v>
      </c>
      <c r="B291" s="65" t="s">
        <v>2653</v>
      </c>
      <c r="C291" s="134" t="s">
        <v>2652</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2654</v>
      </c>
      <c r="B292" s="65" t="s">
        <v>2655</v>
      </c>
      <c r="C292" s="134" t="s">
        <v>2654</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2656</v>
      </c>
      <c r="B293" s="65" t="s">
        <v>2657</v>
      </c>
      <c r="C293" s="134" t="s">
        <v>2656</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2658</v>
      </c>
      <c r="B294" s="65" t="s">
        <v>2659</v>
      </c>
      <c r="C294" s="134" t="s">
        <v>2658</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2660</v>
      </c>
      <c r="B295" s="65" t="s">
        <v>2661</v>
      </c>
      <c r="C295" s="134" t="s">
        <v>2660</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2662</v>
      </c>
      <c r="B296" s="65" t="s">
        <v>2663</v>
      </c>
      <c r="C296" s="134" t="s">
        <v>2662</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2664</v>
      </c>
      <c r="B297" s="74" t="s">
        <v>2665</v>
      </c>
      <c r="C297" s="134" t="s">
        <v>2664</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2666</v>
      </c>
      <c r="B299" s="65" t="s">
        <v>2667</v>
      </c>
      <c r="C299" s="134" t="s">
        <v>2668</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2666</v>
      </c>
      <c r="B300" s="65" t="s">
        <v>2669</v>
      </c>
      <c r="C300" s="134" t="s">
        <v>2670</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2671</v>
      </c>
      <c r="B301" s="65" t="s">
        <v>2672</v>
      </c>
      <c r="C301" s="134" t="s">
        <v>2673</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2671</v>
      </c>
      <c r="B302" s="65" t="s">
        <v>2674</v>
      </c>
      <c r="C302" s="134" t="s">
        <v>2675</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2671</v>
      </c>
      <c r="B303" s="65" t="s">
        <v>2676</v>
      </c>
      <c r="C303" s="134" t="s">
        <v>2677</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2678</v>
      </c>
      <c r="B304" s="65" t="s">
        <v>2679</v>
      </c>
      <c r="C304" s="134" t="s">
        <v>2680</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2678</v>
      </c>
      <c r="B305" s="65" t="s">
        <v>2681</v>
      </c>
      <c r="C305" s="134" t="s">
        <v>2682</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2678</v>
      </c>
      <c r="B306" s="65" t="s">
        <v>2683</v>
      </c>
      <c r="C306" s="134" t="s">
        <v>2684</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2685</v>
      </c>
      <c r="B307" s="65" t="s">
        <v>2686</v>
      </c>
      <c r="C307" s="134" t="s">
        <v>2685</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2687</v>
      </c>
      <c r="B308" s="65" t="s">
        <v>2688</v>
      </c>
      <c r="C308" s="134" t="s">
        <v>2687</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2689</v>
      </c>
      <c r="B309" s="65" t="s">
        <v>2690</v>
      </c>
      <c r="C309" s="134" t="s">
        <v>2689</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2691</v>
      </c>
      <c r="B310" s="65" t="s">
        <v>2692</v>
      </c>
      <c r="C310" s="134" t="s">
        <v>2691</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2693</v>
      </c>
      <c r="B311" s="65" t="s">
        <v>2694</v>
      </c>
      <c r="C311" s="134" t="s">
        <v>2693</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2695</v>
      </c>
      <c r="B312" s="65" t="s">
        <v>2696</v>
      </c>
      <c r="C312" s="134" t="s">
        <v>2695</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2697</v>
      </c>
      <c r="B313" s="65" t="s">
        <v>2698</v>
      </c>
      <c r="C313" s="134" t="s">
        <v>2697</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2699</v>
      </c>
      <c r="B314" s="65" t="s">
        <v>2700</v>
      </c>
      <c r="C314" s="134" t="s">
        <v>2699</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2701</v>
      </c>
      <c r="B315" s="65" t="s">
        <v>2702</v>
      </c>
      <c r="C315" s="134" t="s">
        <v>2701</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2703</v>
      </c>
      <c r="B316" s="65" t="s">
        <v>2704</v>
      </c>
      <c r="C316" s="134" t="s">
        <v>2703</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2705</v>
      </c>
      <c r="B317" s="65" t="s">
        <v>2706</v>
      </c>
      <c r="C317" s="134" t="s">
        <v>2705</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2707</v>
      </c>
      <c r="B318" s="65" t="s">
        <v>2708</v>
      </c>
      <c r="C318" s="134" t="s">
        <v>2707</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2709</v>
      </c>
      <c r="B319" s="65" t="s">
        <v>2710</v>
      </c>
      <c r="C319" s="134" t="s">
        <v>2709</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2711</v>
      </c>
      <c r="B320" s="65" t="s">
        <v>2712</v>
      </c>
      <c r="C320" s="134" t="s">
        <v>2711</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2713</v>
      </c>
      <c r="B321" s="65" t="s">
        <v>2714</v>
      </c>
      <c r="C321" s="134" t="s">
        <v>2713</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2715</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2716</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2717</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2718</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2719</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2720</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2721</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2722</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2723</v>
      </c>
      <c r="B330" s="65" t="s">
        <v>2724</v>
      </c>
      <c r="C330" s="134" t="s">
        <v>2723</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2725</v>
      </c>
      <c r="B331" s="65" t="s">
        <v>2726</v>
      </c>
      <c r="C331" s="134" t="s">
        <v>2725</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2727</v>
      </c>
      <c r="B332" s="65" t="s">
        <v>2728</v>
      </c>
      <c r="C332" s="134" t="s">
        <v>2727</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2729</v>
      </c>
      <c r="B333" s="65" t="s">
        <v>2730</v>
      </c>
      <c r="C333" s="134" t="s">
        <v>2729</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2731</v>
      </c>
      <c r="B334" s="65" t="s">
        <v>2732</v>
      </c>
      <c r="C334" s="134" t="s">
        <v>2731</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2733</v>
      </c>
      <c r="B335" s="65" t="s">
        <v>2734</v>
      </c>
      <c r="C335" s="134" t="s">
        <v>2735</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2733</v>
      </c>
      <c r="B336" s="65" t="s">
        <v>2736</v>
      </c>
      <c r="C336" s="134" t="s">
        <v>2737</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2738</v>
      </c>
      <c r="B337" s="65" t="s">
        <v>2739</v>
      </c>
      <c r="C337" s="134" t="s">
        <v>2740</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2738</v>
      </c>
      <c r="B338" s="65" t="s">
        <v>2741</v>
      </c>
      <c r="C338" s="134" t="s">
        <v>2742</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2743</v>
      </c>
      <c r="B339" s="65" t="s">
        <v>2744</v>
      </c>
      <c r="C339" s="134" t="s">
        <v>2745</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2743</v>
      </c>
      <c r="B340" s="65" t="s">
        <v>2746</v>
      </c>
      <c r="C340" s="134" t="s">
        <v>2747</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2748</v>
      </c>
      <c r="B341" s="65" t="s">
        <v>2749</v>
      </c>
      <c r="C341" s="134" t="s">
        <v>2750</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2748</v>
      </c>
      <c r="B342" s="65" t="s">
        <v>2751</v>
      </c>
      <c r="C342" s="134" t="s">
        <v>2752</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2753</v>
      </c>
      <c r="C343" s="134" t="s">
        <v>2754</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2755</v>
      </c>
      <c r="B344" s="182" t="s">
        <v>2756</v>
      </c>
      <c r="C344" s="134" t="s">
        <v>2755</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2757</v>
      </c>
      <c r="C345" s="134" t="s">
        <v>2758</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2759</v>
      </c>
      <c r="C346" s="134" t="s">
        <v>2760</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2761</v>
      </c>
      <c r="C348" s="134" t="s">
        <v>2762</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2763</v>
      </c>
      <c r="C349" s="134" t="s">
        <v>2764</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2765</v>
      </c>
      <c r="B350" s="182" t="s">
        <v>2766</v>
      </c>
      <c r="C350" s="134" t="s">
        <v>2765</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2767</v>
      </c>
      <c r="C351" s="134" t="s">
        <v>2768</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2769</v>
      </c>
      <c r="C352" s="134" t="s">
        <v>2770</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2771</v>
      </c>
      <c r="C356" s="134" t="s">
        <v>2772</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2773</v>
      </c>
      <c r="C357" s="134" t="s">
        <v>2774</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2775</v>
      </c>
      <c r="C359" s="134" t="s">
        <v>2776</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2777</v>
      </c>
      <c r="C361" s="134" t="s">
        <v>2778</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2779</v>
      </c>
      <c r="C362" s="134" t="s">
        <v>2780</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2781</v>
      </c>
      <c r="C363" s="134" t="s">
        <v>2782</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2783</v>
      </c>
      <c r="B364" s="182" t="s">
        <v>2784</v>
      </c>
      <c r="C364" s="134" t="s">
        <v>2783</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2785</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2786</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2787</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2788</v>
      </c>
      <c r="B368" s="182" t="s">
        <v>2789</v>
      </c>
      <c r="C368" s="134" t="s">
        <v>2788</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2790</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2791</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2792</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2793</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2794</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2795</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2796</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2797</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2798</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2799</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2800</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2801</v>
      </c>
      <c r="B380" s="65" t="s">
        <v>2802</v>
      </c>
      <c r="C380" s="134" t="s">
        <v>2801</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2803</v>
      </c>
      <c r="B381" s="65" t="s">
        <v>2804</v>
      </c>
      <c r="C381" s="134" t="s">
        <v>2803</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2805</v>
      </c>
      <c r="B382" s="65" t="s">
        <v>2806</v>
      </c>
      <c r="C382" s="134" t="s">
        <v>2805</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2807</v>
      </c>
      <c r="B383" s="65" t="s">
        <v>2808</v>
      </c>
      <c r="C383" s="134" t="s">
        <v>2807</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2809</v>
      </c>
      <c r="B384" s="65" t="s">
        <v>2810</v>
      </c>
      <c r="C384" s="134" t="s">
        <v>2809</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2811</v>
      </c>
      <c r="B385" s="65" t="s">
        <v>2812</v>
      </c>
      <c r="C385" s="134" t="s">
        <v>2811</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2813</v>
      </c>
      <c r="B386" s="182" t="s">
        <v>2814</v>
      </c>
      <c r="C386" s="134" t="s">
        <v>2813</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2815</v>
      </c>
      <c r="B387" s="182" t="s">
        <v>2816</v>
      </c>
      <c r="C387" s="134" t="s">
        <v>2815</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2817</v>
      </c>
      <c r="B388" s="182" t="s">
        <v>2818</v>
      </c>
      <c r="C388" s="134" t="s">
        <v>2817</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2819</v>
      </c>
      <c r="B389" s="182" t="s">
        <v>2820</v>
      </c>
      <c r="C389" s="134" t="s">
        <v>2819</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2821</v>
      </c>
      <c r="B390" s="286" t="s">
        <v>2822</v>
      </c>
      <c r="C390" s="287" t="s">
        <v>2821</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2823</v>
      </c>
      <c r="B391" s="286" t="s">
        <v>2824</v>
      </c>
      <c r="C391" s="287" t="s">
        <v>2823</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2825</v>
      </c>
      <c r="B392" s="286" t="s">
        <v>2826</v>
      </c>
      <c r="C392" s="287" t="s">
        <v>2825</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2827</v>
      </c>
      <c r="B393" s="286" t="s">
        <v>2828</v>
      </c>
      <c r="C393" s="287" t="s">
        <v>2827</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2829</v>
      </c>
      <c r="B394" s="286" t="s">
        <v>2830</v>
      </c>
      <c r="C394" s="287" t="s">
        <v>2829</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2831</v>
      </c>
      <c r="B395" s="286" t="s">
        <v>2832</v>
      </c>
      <c r="C395" s="287" t="s">
        <v>2831</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2833</v>
      </c>
      <c r="B396" s="86" t="s">
        <v>2834</v>
      </c>
      <c r="C396" s="255" t="s">
        <v>2833</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2835</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2836</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2837</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2838</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2839</v>
      </c>
      <c r="B7" s="64" t="s">
        <v>2840</v>
      </c>
      <c r="C7" s="139" t="s">
        <v>2839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2841</v>
      </c>
      <c r="B8" s="64" t="s">
        <v>2842</v>
      </c>
      <c r="C8" s="139" t="s">
        <v>2841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2843</v>
      </c>
      <c r="B9" s="64" t="s">
        <v>2844</v>
      </c>
      <c r="C9" s="139" t="s">
        <v>2843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2845</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2846</v>
      </c>
      <c r="B11" s="64" t="s">
        <v>2847</v>
      </c>
      <c r="C11" s="139" t="s">
        <v>2846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2848</v>
      </c>
      <c r="B12" s="64" t="s">
        <v>2849</v>
      </c>
      <c r="C12" s="139" t="s">
        <v>2848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2850</v>
      </c>
      <c r="B13" s="64" t="s">
        <v>2851</v>
      </c>
      <c r="C13" s="139" t="s">
        <v>2850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2852</v>
      </c>
      <c r="B14" s="64" t="s">
        <v>2853</v>
      </c>
      <c r="C14" s="139" t="s">
        <v>2852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2854</v>
      </c>
      <c r="B15" s="64" t="s">
        <v>2855</v>
      </c>
      <c r="C15" s="139" t="s">
        <v>2854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2856</v>
      </c>
      <c r="B16" s="64" t="s">
        <v>2857</v>
      </c>
      <c r="C16" s="139" t="s">
        <v>2856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2858</v>
      </c>
      <c r="B17" s="64" t="s">
        <v>2859</v>
      </c>
      <c r="C17" s="139" t="s">
        <v>2858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2860</v>
      </c>
      <c r="B18" s="64" t="s">
        <v>2861</v>
      </c>
      <c r="C18" s="139" t="s">
        <v>2860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2862</v>
      </c>
      <c r="B19" s="64" t="s">
        <v>2863</v>
      </c>
      <c r="C19" s="139" t="s">
        <v>2862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2864</v>
      </c>
      <c r="B20" s="64" t="s">
        <v>2865</v>
      </c>
      <c r="C20" s="139" t="s">
        <v>2864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2866</v>
      </c>
      <c r="B21" s="64" t="s">
        <v>2867</v>
      </c>
      <c r="C21" s="139" t="s">
        <v>2866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2868</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2869</v>
      </c>
      <c r="B23" s="64" t="s">
        <v>2870</v>
      </c>
      <c r="C23" s="139" t="s">
        <v>2869</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2871</v>
      </c>
      <c r="B24" s="64" t="s">
        <v>2872</v>
      </c>
      <c r="C24" s="139" t="s">
        <v>2871</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2873</v>
      </c>
      <c r="B25" s="64" t="s">
        <v>2874</v>
      </c>
      <c r="C25" s="139" t="s">
        <v>2873</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2875</v>
      </c>
      <c r="B26" s="64" t="s">
        <v>2876</v>
      </c>
      <c r="C26" s="139" t="s">
        <v>2875</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2877</v>
      </c>
      <c r="B27" s="64" t="s">
        <v>2878</v>
      </c>
      <c r="C27" s="139" t="s">
        <v>2877</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2879</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2880</v>
      </c>
      <c r="B29" s="64" t="s">
        <v>2881</v>
      </c>
      <c r="C29" s="139" t="s">
        <v>2880</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2882</v>
      </c>
      <c r="B30" s="64" t="s">
        <v>2883</v>
      </c>
      <c r="C30" s="139" t="s">
        <v>2882</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2884</v>
      </c>
      <c r="B31" s="64" t="s">
        <v>2885</v>
      </c>
      <c r="C31" s="139" t="s">
        <v>2884</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2886</v>
      </c>
      <c r="B32" s="64" t="s">
        <v>2887</v>
      </c>
      <c r="C32" s="139" t="s">
        <v>2886</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2888</v>
      </c>
      <c r="B33" s="64" t="s">
        <v>2889</v>
      </c>
      <c r="C33" s="139" t="s">
        <v>2888</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2890</v>
      </c>
      <c r="B34" s="64" t="s">
        <v>2891</v>
      </c>
      <c r="C34" s="139" t="s">
        <v>2890</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2892</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2893</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2894</v>
      </c>
      <c r="B37" s="64" t="s">
        <v>2895</v>
      </c>
      <c r="C37" s="139" t="s">
        <v>2894</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2896</v>
      </c>
      <c r="B38" s="64" t="s">
        <v>2897</v>
      </c>
      <c r="C38" s="139" t="s">
        <v>2896</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2898</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2899</v>
      </c>
      <c r="B40" s="64" t="s">
        <v>2900</v>
      </c>
      <c r="C40" s="139" t="s">
        <v>2899</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2901</v>
      </c>
      <c r="B41" s="64" t="s">
        <v>2902</v>
      </c>
      <c r="C41" s="139" t="s">
        <v>2901</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2903</v>
      </c>
      <c r="B42" s="64" t="s">
        <v>2904</v>
      </c>
      <c r="C42" s="139" t="s">
        <v>2903</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2905</v>
      </c>
      <c r="B43" s="64" t="s">
        <v>2906</v>
      </c>
      <c r="C43" s="139" t="s">
        <v>2905</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2907</v>
      </c>
      <c r="B44" s="64" t="s">
        <v>2908</v>
      </c>
      <c r="C44" s="139" t="s">
        <v>2907</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2909</v>
      </c>
      <c r="B45" s="64" t="s">
        <v>2910</v>
      </c>
      <c r="C45" s="139" t="s">
        <v>2909</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2911</v>
      </c>
      <c r="B46" s="64" t="s">
        <v>2912</v>
      </c>
      <c r="C46" s="139" t="s">
        <v>2911</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2913</v>
      </c>
      <c r="B47" s="64" t="s">
        <v>2914</v>
      </c>
      <c r="C47" s="139" t="s">
        <v>2913</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2915</v>
      </c>
      <c r="B48" s="64" t="s">
        <v>2916</v>
      </c>
      <c r="C48" s="139" t="s">
        <v>2915</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2917</v>
      </c>
      <c r="B49" s="64" t="s">
        <v>2918</v>
      </c>
      <c r="C49" s="139" t="s">
        <v>2917</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2919</v>
      </c>
      <c r="B50" s="64" t="s">
        <v>2920</v>
      </c>
      <c r="C50" s="139" t="s">
        <v>2919</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2921</v>
      </c>
      <c r="B51" s="64" t="s">
        <v>2922</v>
      </c>
      <c r="C51" s="139" t="s">
        <v>2921</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2923</v>
      </c>
      <c r="B52" s="64" t="s">
        <v>2924</v>
      </c>
      <c r="C52" s="139" t="s">
        <v>2923</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2925</v>
      </c>
      <c r="B53" s="64" t="s">
        <v>2926</v>
      </c>
      <c r="C53" s="139" t="s">
        <v>2925</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2927</v>
      </c>
      <c r="B54" s="64" t="s">
        <v>2928</v>
      </c>
      <c r="C54" s="139" t="s">
        <v>2927</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2929</v>
      </c>
      <c r="B55" s="64" t="s">
        <v>2930</v>
      </c>
      <c r="C55" s="139" t="s">
        <v>2929</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2931</v>
      </c>
      <c r="B56" s="64" t="s">
        <v>2932</v>
      </c>
      <c r="C56" s="139" t="s">
        <v>2931</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2933</v>
      </c>
      <c r="B57" s="64" t="s">
        <v>2934</v>
      </c>
      <c r="C57" s="139" t="s">
        <v>2933</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2935</v>
      </c>
      <c r="B58" s="64" t="s">
        <v>2936</v>
      </c>
      <c r="C58" s="139" t="s">
        <v>2935</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2937</v>
      </c>
      <c r="B59" s="64" t="s">
        <v>2938</v>
      </c>
      <c r="C59" s="139" t="s">
        <v>2937</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2939</v>
      </c>
      <c r="B60" s="64" t="s">
        <v>2940</v>
      </c>
      <c r="C60" s="139" t="s">
        <v>2939</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2941</v>
      </c>
      <c r="B61" s="64" t="s">
        <v>2942</v>
      </c>
      <c r="C61" s="139" t="s">
        <v>2941</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2943</v>
      </c>
      <c r="B62" s="64" t="s">
        <v>2944</v>
      </c>
      <c r="C62" s="139" t="s">
        <v>2943</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2945</v>
      </c>
      <c r="B63" s="64" t="s">
        <v>2946</v>
      </c>
      <c r="C63" s="139" t="s">
        <v>2945</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2947</v>
      </c>
      <c r="B64" s="64" t="s">
        <v>2948</v>
      </c>
      <c r="C64" s="139" t="s">
        <v>2947</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2949</v>
      </c>
      <c r="B65" s="64" t="s">
        <v>2950</v>
      </c>
      <c r="C65" s="139" t="s">
        <v>2949</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2951</v>
      </c>
      <c r="B66" s="64" t="s">
        <v>2952</v>
      </c>
      <c r="C66" s="139" t="s">
        <v>2951</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2953</v>
      </c>
      <c r="B67" s="64" t="s">
        <v>2954</v>
      </c>
      <c r="C67" s="139" t="s">
        <v>2953</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2955</v>
      </c>
      <c r="B68" s="64" t="s">
        <v>2956</v>
      </c>
      <c r="C68" s="139" t="s">
        <v>2955</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2957</v>
      </c>
      <c r="B69" s="64" t="s">
        <v>2958</v>
      </c>
      <c r="C69" s="139" t="s">
        <v>2957</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2959</v>
      </c>
      <c r="B70" s="64" t="s">
        <v>2960</v>
      </c>
      <c r="C70" s="139" t="s">
        <v>2959</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2961</v>
      </c>
      <c r="B71" s="64" t="s">
        <v>2962</v>
      </c>
      <c r="C71" s="139" t="s">
        <v>2961</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2963</v>
      </c>
      <c r="B72" s="64" t="s">
        <v>2964</v>
      </c>
      <c r="C72" s="139" t="s">
        <v>2963</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2965</v>
      </c>
      <c r="B73" s="64" t="s">
        <v>2966</v>
      </c>
      <c r="C73" s="139" t="s">
        <v>2965</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2967</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2968</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2969</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2970</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2971</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2972</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2973</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2974</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2975</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2976</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2977</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2978</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2979</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2980</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2981</v>
      </c>
      <c r="B88" s="64" t="s">
        <v>2982</v>
      </c>
      <c r="C88" s="139" t="s">
        <v>2981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2983</v>
      </c>
      <c r="B89" s="64" t="s">
        <v>2984</v>
      </c>
      <c r="C89" s="139" t="s">
        <v>2983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2985</v>
      </c>
      <c r="B90" s="64" t="s">
        <v>2986</v>
      </c>
      <c r="C90" s="139" t="s">
        <v>2985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2987</v>
      </c>
      <c r="B91" s="64" t="s">
        <v>1608</v>
      </c>
      <c r="C91" s="139" t="s">
        <v>2987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2988</v>
      </c>
      <c r="B92" s="64" t="s">
        <v>2989</v>
      </c>
      <c r="C92" s="139" t="s">
        <v>2988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2990</v>
      </c>
      <c r="B93" s="64" t="s">
        <v>2991</v>
      </c>
      <c r="C93" s="139" t="s">
        <v>2990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2992</v>
      </c>
      <c r="B94" s="64" t="s">
        <v>2993</v>
      </c>
      <c r="C94" s="139" t="s">
        <v>2992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2994</v>
      </c>
      <c r="B95" s="64" t="s">
        <v>2995</v>
      </c>
      <c r="C95" s="139" t="s">
        <v>2994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2996</v>
      </c>
      <c r="B96" s="64" t="s">
        <v>2997</v>
      </c>
      <c r="C96" s="139" t="s">
        <v>2996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2998</v>
      </c>
      <c r="B97" s="64" t="s">
        <v>2999</v>
      </c>
      <c r="C97" s="139" t="s">
        <v>2998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3000</v>
      </c>
      <c r="B98" s="64" t="s">
        <v>3001</v>
      </c>
      <c r="C98" s="139" t="s">
        <v>3000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3002</v>
      </c>
      <c r="B99" s="64" t="s">
        <v>3003</v>
      </c>
      <c r="C99" s="139" t="s">
        <v>3002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3004</v>
      </c>
      <c r="B100" s="64" t="s">
        <v>3005</v>
      </c>
      <c r="C100" s="139" t="s">
        <v>3004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3006</v>
      </c>
      <c r="B101" s="64" t="s">
        <v>3007</v>
      </c>
      <c r="C101" s="139" t="s">
        <v>3006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3008</v>
      </c>
      <c r="B102" s="64" t="s">
        <v>3009</v>
      </c>
      <c r="C102" s="139" t="s">
        <v>3008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3010</v>
      </c>
      <c r="B103" s="64" t="s">
        <v>3011</v>
      </c>
      <c r="C103" s="139" t="s">
        <v>3010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3012</v>
      </c>
      <c r="B104" s="64" t="s">
        <v>3013</v>
      </c>
      <c r="C104" s="139" t="s">
        <v>3012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3014</v>
      </c>
      <c r="B105" s="64" t="s">
        <v>3015</v>
      </c>
      <c r="C105" s="139" t="s">
        <v>3014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3016</v>
      </c>
      <c r="B106" s="64" t="s">
        <v>3017</v>
      </c>
      <c r="C106" s="139" t="s">
        <v>3016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3018</v>
      </c>
      <c r="B107" s="64" t="s">
        <v>3019</v>
      </c>
      <c r="C107" s="139" t="s">
        <v>3018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3020</v>
      </c>
      <c r="B108" s="64" t="s">
        <v>3021</v>
      </c>
      <c r="C108" s="139" t="s">
        <v>3020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3022</v>
      </c>
      <c r="B109" s="64" t="s">
        <v>3023</v>
      </c>
      <c r="C109" s="139" t="s">
        <v>3022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3024</v>
      </c>
      <c r="B110" s="64" t="s">
        <v>3025</v>
      </c>
      <c r="C110" s="139" t="s">
        <v>3024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3026</v>
      </c>
      <c r="B111" s="64" t="s">
        <v>3027</v>
      </c>
      <c r="C111" s="139" t="s">
        <v>3026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3028</v>
      </c>
      <c r="B112" s="64" t="s">
        <v>3029</v>
      </c>
      <c r="C112" s="139" t="s">
        <v>3028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3030</v>
      </c>
      <c r="B113" s="64" t="s">
        <v>3031</v>
      </c>
      <c r="C113" s="139" t="s">
        <v>3030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3032</v>
      </c>
      <c r="B114" s="64" t="s">
        <v>3033</v>
      </c>
      <c r="C114" s="139" t="s">
        <v>3032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3034</v>
      </c>
      <c r="B115" s="64" t="s">
        <v>3035</v>
      </c>
      <c r="C115" s="139" t="s">
        <v>3034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3036</v>
      </c>
      <c r="B116" s="64" t="s">
        <v>3037</v>
      </c>
      <c r="C116" s="139" t="s">
        <v>3036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3038</v>
      </c>
      <c r="B117" s="64" t="s">
        <v>3039</v>
      </c>
      <c r="C117" s="139" t="s">
        <v>3038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3040</v>
      </c>
      <c r="B118" s="64" t="s">
        <v>3041</v>
      </c>
      <c r="C118" s="139" t="s">
        <v>3040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3042</v>
      </c>
      <c r="B119" s="64" t="s">
        <v>3043</v>
      </c>
      <c r="C119" s="139" t="s">
        <v>3042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3044</v>
      </c>
      <c r="B120" s="64" t="s">
        <v>3045</v>
      </c>
      <c r="C120" s="139" t="s">
        <v>3044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3046</v>
      </c>
      <c r="B121" s="64" t="s">
        <v>3047</v>
      </c>
      <c r="C121" s="139" t="s">
        <v>3046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3048</v>
      </c>
      <c r="B122" s="64" t="s">
        <v>3049</v>
      </c>
      <c r="C122" s="139" t="s">
        <v>3048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3050</v>
      </c>
      <c r="B123" s="64" t="s">
        <v>3051</v>
      </c>
      <c r="C123" s="139" t="s">
        <v>3050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3052</v>
      </c>
      <c r="B124" s="64" t="s">
        <v>3053</v>
      </c>
      <c r="C124" s="139" t="s">
        <v>3052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3054</v>
      </c>
      <c r="B125" s="64" t="s">
        <v>3055</v>
      </c>
      <c r="C125" s="139" t="s">
        <v>3054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3056</v>
      </c>
      <c r="B126" s="64" t="s">
        <v>3057</v>
      </c>
      <c r="C126" s="139" t="s">
        <v>3056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3058</v>
      </c>
      <c r="B127" s="64" t="s">
        <v>3059</v>
      </c>
      <c r="C127" s="139" t="s">
        <v>3058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3060</v>
      </c>
      <c r="B128" s="64" t="s">
        <v>3061</v>
      </c>
      <c r="C128" s="139" t="s">
        <v>3060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3062</v>
      </c>
      <c r="B129" s="64" t="s">
        <v>3063</v>
      </c>
      <c r="C129" s="139" t="s">
        <v>3062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3064</v>
      </c>
      <c r="B130" s="64" t="s">
        <v>3065</v>
      </c>
      <c r="C130" s="139" t="s">
        <v>3064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3066</v>
      </c>
      <c r="B131" s="64" t="s">
        <v>3067</v>
      </c>
      <c r="C131" s="139" t="s">
        <v>3066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3068</v>
      </c>
      <c r="B132" s="64" t="s">
        <v>3069</v>
      </c>
      <c r="C132" s="139" t="s">
        <v>3068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3070</v>
      </c>
      <c r="B133" s="64" t="s">
        <v>3071</v>
      </c>
      <c r="C133" s="139" t="s">
        <v>3070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3072</v>
      </c>
      <c r="B134" s="64" t="s">
        <v>3073</v>
      </c>
      <c r="C134" s="139" t="s">
        <v>3072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3074</v>
      </c>
      <c r="B135" s="64" t="s">
        <v>3075</v>
      </c>
      <c r="C135" s="139" t="s">
        <v>3074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3076</v>
      </c>
      <c r="B136" s="64" t="s">
        <v>3077</v>
      </c>
      <c r="C136" s="139" t="s">
        <v>3076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3078</v>
      </c>
      <c r="B137" s="64" t="s">
        <v>1635</v>
      </c>
      <c r="C137" s="139" t="s">
        <v>3078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3079</v>
      </c>
      <c r="B138" s="183" t="s">
        <v>3080</v>
      </c>
      <c r="C138" s="139" t="s">
        <v>3079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3081</v>
      </c>
      <c r="B139" s="64" t="s">
        <v>3082</v>
      </c>
      <c r="C139" s="139" t="s">
        <v>3081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3083</v>
      </c>
      <c r="B140" s="64" t="s">
        <v>3084</v>
      </c>
      <c r="C140" s="139" t="s">
        <v>3083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3085</v>
      </c>
      <c r="C141" s="256" t="s">
        <v>3086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workbookViewId="0"/>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3087</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3088</v>
      </c>
      <c r="B5" s="84" t="s">
        <v>3089</v>
      </c>
      <c r="C5" s="254" t="s">
        <v>3088</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3090</v>
      </c>
      <c r="B6" s="85" t="s">
        <v>3091</v>
      </c>
      <c r="C6" s="134" t="s">
        <v>3090</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3092</v>
      </c>
      <c r="C7" s="134" t="s">
        <v>3093</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3094</v>
      </c>
      <c r="C8" s="134" t="s">
        <v>3095</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3096</v>
      </c>
      <c r="C9" s="134" t="s">
        <v>3097</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3098</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3099</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3100</v>
      </c>
      <c r="C12" s="134" t="s">
        <v>3101</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3102</v>
      </c>
      <c r="C13" s="134" t="s">
        <v>3103</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3104</v>
      </c>
      <c r="C14" s="134" t="s">
        <v>3105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3106</v>
      </c>
      <c r="C15" s="134" t="s">
        <v>3107</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3108</v>
      </c>
      <c r="C16" s="134" t="s">
        <v>3109</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3110</v>
      </c>
      <c r="C17" s="134" t="s">
        <v>3111</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3112</v>
      </c>
      <c r="C18" s="134" t="s">
        <v>3113</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3114</v>
      </c>
      <c r="C19" s="134" t="s">
        <v>3115</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3116</v>
      </c>
      <c r="C20" s="134" t="s">
        <v>3117</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3118</v>
      </c>
      <c r="C21" s="134" t="s">
        <v>3119</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3120</v>
      </c>
      <c r="B22" s="85" t="s">
        <v>3121</v>
      </c>
      <c r="C22" s="134" t="s">
        <v>3120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3122</v>
      </c>
      <c r="C23" s="134" t="s">
        <v>3123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3094</v>
      </c>
      <c r="C24" s="134" t="s">
        <v>3124</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3096</v>
      </c>
      <c r="C25" s="134" t="s">
        <v>3125</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3126</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3127</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3100</v>
      </c>
      <c r="C28" s="134" t="s">
        <v>3128</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3102</v>
      </c>
      <c r="C29" s="134" t="s">
        <v>3129</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3130</v>
      </c>
      <c r="C30" s="134" t="s">
        <v>3131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3106</v>
      </c>
      <c r="C31" s="134" t="s">
        <v>3132</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3108</v>
      </c>
      <c r="C32" s="134" t="s">
        <v>3133</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3110</v>
      </c>
      <c r="C33" s="134" t="s">
        <v>3134</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3112</v>
      </c>
      <c r="C34" s="134" t="s">
        <v>3135</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3114</v>
      </c>
      <c r="C35" s="134" t="s">
        <v>3136</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3116</v>
      </c>
      <c r="C36" s="134" t="s">
        <v>3137</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3118</v>
      </c>
      <c r="C37" s="134" t="s">
        <v>3138</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3139</v>
      </c>
      <c r="B38" s="85" t="s">
        <v>3140</v>
      </c>
      <c r="C38" s="134" t="s">
        <v>3139</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3141</v>
      </c>
      <c r="B39" s="85" t="s">
        <v>3142</v>
      </c>
      <c r="C39" s="134" t="s">
        <v>3141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3143</v>
      </c>
      <c r="C40" s="134" t="s">
        <v>3144</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3145</v>
      </c>
      <c r="C41" s="134" t="s">
        <v>3146</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3147</v>
      </c>
      <c r="C42" s="134" t="s">
        <v>3148</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3149</v>
      </c>
      <c r="C43" s="134" t="s">
        <v>3150</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3151</v>
      </c>
      <c r="B44" s="85" t="s">
        <v>3152</v>
      </c>
      <c r="C44" s="134" t="s">
        <v>3151</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3143</v>
      </c>
      <c r="C45" s="134" t="s">
        <v>3153</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3145</v>
      </c>
      <c r="C46" s="134" t="s">
        <v>3154</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3147</v>
      </c>
      <c r="C47" s="134" t="s">
        <v>3155</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3149</v>
      </c>
      <c r="C48" s="255" t="s">
        <v>3156</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zoomScaleNormal="100" workbookViewId="0">
      <selection activeCell="D29" sqref="D29"/>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3157</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3158</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3159</v>
      </c>
      <c r="C5" s="138" t="s">
        <v>3160</v>
      </c>
      <c r="D5" s="198">
        <v>3871535.5</v>
      </c>
      <c r="E5" s="31"/>
      <c r="F5" s="31"/>
      <c r="G5" s="31"/>
      <c r="H5" s="31"/>
      <c r="I5" s="31"/>
      <c r="J5" s="31"/>
      <c r="K5" s="31"/>
      <c r="L5" s="31"/>
      <c r="M5" s="31"/>
      <c r="N5" s="31"/>
      <c r="O5" s="31"/>
      <c r="P5" s="31"/>
      <c r="Q5" s="31"/>
      <c r="R5" s="31"/>
      <c r="S5" s="31"/>
      <c r="T5" s="31"/>
      <c r="U5" s="31"/>
    </row>
    <row r="6" spans="1:24" ht="24" x14ac:dyDescent="0.2">
      <c r="A6" s="88"/>
      <c r="B6" s="134" t="s">
        <v>3161</v>
      </c>
      <c r="C6" s="139" t="s">
        <v>3162</v>
      </c>
      <c r="D6" s="34">
        <f>D7+D8+D17+D18+D24</f>
        <v>16593765.819999998</v>
      </c>
      <c r="E6" s="232"/>
      <c r="F6" s="31"/>
      <c r="G6" s="31"/>
      <c r="H6" s="31"/>
      <c r="I6" s="31"/>
      <c r="J6" s="31"/>
      <c r="K6" s="31"/>
      <c r="L6" s="31"/>
      <c r="M6" s="31"/>
      <c r="N6" s="31"/>
      <c r="O6" s="31"/>
      <c r="P6" s="31"/>
      <c r="Q6" s="31"/>
      <c r="R6" s="31"/>
      <c r="S6" s="31"/>
      <c r="T6" s="31"/>
      <c r="U6" s="31"/>
    </row>
    <row r="7" spans="1:24" ht="12.75" customHeight="1" x14ac:dyDescent="0.2">
      <c r="A7" s="88"/>
      <c r="B7" s="89" t="s">
        <v>3163</v>
      </c>
      <c r="C7" s="139" t="s">
        <v>3164</v>
      </c>
      <c r="D7" s="199">
        <v>956385.94</v>
      </c>
      <c r="E7" s="31"/>
      <c r="F7" s="31"/>
      <c r="G7" s="31"/>
      <c r="H7" s="31"/>
      <c r="I7" s="31"/>
      <c r="J7" s="31"/>
      <c r="K7" s="31"/>
      <c r="L7" s="31"/>
      <c r="M7" s="31"/>
      <c r="N7" s="31"/>
      <c r="O7" s="31"/>
      <c r="P7" s="31"/>
      <c r="Q7" s="31"/>
      <c r="R7" s="31"/>
      <c r="S7" s="31"/>
      <c r="T7" s="31"/>
      <c r="U7" s="31"/>
    </row>
    <row r="8" spans="1:24" ht="12.75" customHeight="1" x14ac:dyDescent="0.2">
      <c r="A8" s="88" t="s">
        <v>2439</v>
      </c>
      <c r="B8" s="89" t="s">
        <v>3165</v>
      </c>
      <c r="C8" s="139" t="s">
        <v>3166</v>
      </c>
      <c r="D8" s="34">
        <f>SUM(D9:D16)</f>
        <v>8590454.6600000001</v>
      </c>
      <c r="E8" s="31"/>
      <c r="F8" s="31"/>
      <c r="G8" s="31"/>
      <c r="H8" s="31"/>
      <c r="I8" s="31"/>
      <c r="J8" s="31"/>
      <c r="K8" s="31"/>
      <c r="L8" s="31"/>
      <c r="M8" s="31"/>
      <c r="N8" s="31"/>
      <c r="O8" s="31"/>
      <c r="P8" s="31"/>
      <c r="Q8" s="31"/>
      <c r="R8" s="31"/>
      <c r="S8" s="31"/>
      <c r="T8" s="31"/>
      <c r="U8" s="31"/>
    </row>
    <row r="9" spans="1:24" ht="12.75" customHeight="1" x14ac:dyDescent="0.2">
      <c r="A9" s="63" t="s">
        <v>2441</v>
      </c>
      <c r="B9" s="64" t="s">
        <v>2442</v>
      </c>
      <c r="C9" s="139" t="s">
        <v>3167</v>
      </c>
      <c r="D9" s="199">
        <v>1216631.47</v>
      </c>
      <c r="E9" s="31"/>
      <c r="F9" s="31"/>
      <c r="G9" s="31"/>
      <c r="H9" s="31"/>
      <c r="I9" s="31"/>
      <c r="J9" s="31"/>
      <c r="K9" s="31"/>
      <c r="L9" s="31"/>
      <c r="M9" s="31"/>
      <c r="N9" s="31"/>
      <c r="O9" s="31"/>
      <c r="P9" s="31"/>
      <c r="Q9" s="31"/>
      <c r="R9" s="31"/>
      <c r="S9" s="31"/>
      <c r="T9" s="31"/>
      <c r="U9" s="31"/>
    </row>
    <row r="10" spans="1:24" ht="12.75" customHeight="1" x14ac:dyDescent="0.2">
      <c r="A10" s="63" t="s">
        <v>2443</v>
      </c>
      <c r="B10" s="64" t="s">
        <v>2444</v>
      </c>
      <c r="C10" s="139" t="s">
        <v>3168</v>
      </c>
      <c r="D10" s="199">
        <v>2295392.34</v>
      </c>
      <c r="E10" s="31"/>
      <c r="F10" s="31"/>
      <c r="G10" s="31"/>
      <c r="H10" s="31"/>
      <c r="I10" s="31"/>
      <c r="J10" s="31"/>
      <c r="K10" s="31"/>
      <c r="L10" s="31"/>
      <c r="M10" s="31"/>
      <c r="N10" s="31"/>
      <c r="O10" s="31"/>
      <c r="P10" s="31"/>
      <c r="Q10" s="31"/>
      <c r="R10" s="31"/>
      <c r="S10" s="31"/>
      <c r="T10" s="31"/>
      <c r="U10" s="31"/>
    </row>
    <row r="11" spans="1:24" ht="12.75" customHeight="1" x14ac:dyDescent="0.2">
      <c r="A11" s="63" t="s">
        <v>2445</v>
      </c>
      <c r="B11" s="64" t="s">
        <v>3169</v>
      </c>
      <c r="C11" s="139" t="s">
        <v>3170</v>
      </c>
      <c r="D11" s="199">
        <v>12371.29</v>
      </c>
      <c r="E11" s="31"/>
      <c r="F11" s="31"/>
      <c r="G11" s="31"/>
      <c r="H11" s="31"/>
      <c r="I11" s="31"/>
      <c r="J11" s="31"/>
      <c r="K11" s="31"/>
      <c r="L11" s="31"/>
      <c r="M11" s="31"/>
      <c r="N11" s="31"/>
      <c r="O11" s="31"/>
      <c r="P11" s="31"/>
      <c r="Q11" s="31"/>
      <c r="R11" s="31"/>
      <c r="S11" s="31"/>
      <c r="T11" s="31"/>
      <c r="U11" s="31"/>
    </row>
    <row r="12" spans="1:24" ht="12.75" customHeight="1" x14ac:dyDescent="0.2">
      <c r="A12" s="63" t="s">
        <v>2453</v>
      </c>
      <c r="B12" s="64" t="s">
        <v>2454</v>
      </c>
      <c r="C12" s="139" t="s">
        <v>3171</v>
      </c>
      <c r="D12" s="199">
        <v>469738.22</v>
      </c>
      <c r="E12" s="31"/>
      <c r="F12" s="31"/>
      <c r="G12" s="31"/>
      <c r="H12" s="31"/>
      <c r="I12" s="31"/>
      <c r="J12" s="31"/>
      <c r="K12" s="31"/>
      <c r="L12" s="31"/>
      <c r="M12" s="31"/>
      <c r="N12" s="31"/>
      <c r="O12" s="31"/>
      <c r="P12" s="31"/>
      <c r="Q12" s="31"/>
      <c r="R12" s="31"/>
      <c r="S12" s="31"/>
      <c r="T12" s="31"/>
      <c r="U12" s="31"/>
    </row>
    <row r="13" spans="1:24" ht="12.75" x14ac:dyDescent="0.2">
      <c r="A13" s="70" t="s">
        <v>2455</v>
      </c>
      <c r="B13" s="65" t="s">
        <v>3172</v>
      </c>
      <c r="C13" s="139" t="s">
        <v>3173</v>
      </c>
      <c r="D13" s="199">
        <v>131865.39000000001</v>
      </c>
      <c r="E13" s="232"/>
      <c r="F13" s="31"/>
      <c r="G13" s="31"/>
      <c r="H13" s="31"/>
      <c r="I13" s="31"/>
      <c r="J13" s="31"/>
      <c r="K13" s="31"/>
      <c r="L13" s="31"/>
      <c r="M13" s="31"/>
      <c r="N13" s="31"/>
      <c r="O13" s="31"/>
      <c r="P13" s="31"/>
      <c r="Q13" s="31"/>
      <c r="R13" s="31"/>
      <c r="S13" s="31"/>
      <c r="T13" s="31"/>
      <c r="U13" s="31"/>
    </row>
    <row r="14" spans="1:24" ht="12.75" customHeight="1" x14ac:dyDescent="0.2">
      <c r="A14" s="70" t="s">
        <v>2471</v>
      </c>
      <c r="B14" s="65" t="s">
        <v>2472</v>
      </c>
      <c r="C14" s="139" t="s">
        <v>3174</v>
      </c>
      <c r="D14" s="199">
        <v>404563.95</v>
      </c>
      <c r="E14" s="31"/>
      <c r="F14" s="31"/>
      <c r="G14" s="31"/>
      <c r="H14" s="31"/>
      <c r="I14" s="31"/>
      <c r="J14" s="31"/>
      <c r="K14" s="31"/>
      <c r="L14" s="31"/>
      <c r="M14" s="31"/>
      <c r="N14" s="31"/>
      <c r="O14" s="31"/>
      <c r="P14" s="31"/>
      <c r="Q14" s="31"/>
      <c r="R14" s="31"/>
      <c r="S14" s="31"/>
      <c r="T14" s="31"/>
      <c r="U14" s="31"/>
    </row>
    <row r="15" spans="1:24" ht="12.75" customHeight="1" x14ac:dyDescent="0.2">
      <c r="A15" s="70" t="s">
        <v>2473</v>
      </c>
      <c r="B15" s="65" t="s">
        <v>2474</v>
      </c>
      <c r="C15" s="139" t="s">
        <v>3175</v>
      </c>
      <c r="D15" s="199">
        <v>1277526.54</v>
      </c>
      <c r="E15" s="232"/>
      <c r="F15" s="31"/>
      <c r="G15" s="31"/>
      <c r="H15" s="31"/>
      <c r="I15" s="31"/>
      <c r="J15" s="31"/>
      <c r="K15" s="31"/>
      <c r="L15" s="31"/>
      <c r="M15" s="31"/>
      <c r="N15" s="31"/>
      <c r="O15" s="31"/>
      <c r="P15" s="31"/>
      <c r="Q15" s="31"/>
      <c r="R15" s="31"/>
      <c r="S15" s="31"/>
      <c r="T15" s="31"/>
      <c r="U15" s="31"/>
    </row>
    <row r="16" spans="1:24" ht="12.75" customHeight="1" x14ac:dyDescent="0.2">
      <c r="A16" s="70" t="s">
        <v>2475</v>
      </c>
      <c r="B16" s="65" t="s">
        <v>2476</v>
      </c>
      <c r="C16" s="139" t="s">
        <v>3176</v>
      </c>
      <c r="D16" s="199">
        <v>2782365.46</v>
      </c>
      <c r="E16" s="31"/>
      <c r="F16" s="31"/>
      <c r="G16" s="31"/>
      <c r="H16" s="31"/>
      <c r="I16" s="31"/>
      <c r="J16" s="31"/>
      <c r="K16" s="31"/>
      <c r="L16" s="31"/>
      <c r="M16" s="31"/>
      <c r="N16" s="31"/>
      <c r="O16" s="31"/>
      <c r="P16" s="31"/>
      <c r="Q16" s="31"/>
      <c r="R16" s="31"/>
      <c r="S16" s="31"/>
      <c r="T16" s="31"/>
      <c r="U16" s="31"/>
    </row>
    <row r="17" spans="1:21" ht="12.75" customHeight="1" x14ac:dyDescent="0.2">
      <c r="A17" s="294" t="s">
        <v>2477</v>
      </c>
      <c r="B17" s="134" t="s">
        <v>3145</v>
      </c>
      <c r="C17" s="139" t="s">
        <v>3177</v>
      </c>
      <c r="D17" s="199">
        <v>5016957.87</v>
      </c>
      <c r="E17" s="31"/>
      <c r="F17" s="31"/>
      <c r="G17" s="31"/>
      <c r="H17" s="31"/>
      <c r="I17" s="31"/>
      <c r="J17" s="31"/>
      <c r="K17" s="31"/>
      <c r="L17" s="31"/>
      <c r="M17" s="31"/>
      <c r="N17" s="31"/>
      <c r="O17" s="31"/>
      <c r="P17" s="31"/>
      <c r="Q17" s="31"/>
      <c r="R17" s="31"/>
      <c r="S17" s="31"/>
      <c r="T17" s="31"/>
      <c r="U17" s="31"/>
    </row>
    <row r="18" spans="1:21" ht="36" x14ac:dyDescent="0.2">
      <c r="A18" s="88" t="s">
        <v>3178</v>
      </c>
      <c r="B18" s="89" t="s">
        <v>3179</v>
      </c>
      <c r="C18" s="139" t="s">
        <v>3180</v>
      </c>
      <c r="D18" s="34">
        <f>SUM(D19:D23)</f>
        <v>0.01</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3181</v>
      </c>
      <c r="C19" s="139" t="s">
        <v>3182</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3183</v>
      </c>
      <c r="B20" s="64" t="s">
        <v>2500</v>
      </c>
      <c r="C20" s="139" t="s">
        <v>3184</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3185</v>
      </c>
      <c r="B21" s="64" t="s">
        <v>2504</v>
      </c>
      <c r="C21" s="139" t="s">
        <v>3186</v>
      </c>
      <c r="D21" s="199">
        <v>0</v>
      </c>
      <c r="E21" s="31"/>
      <c r="F21" s="31"/>
      <c r="G21" s="31"/>
      <c r="H21" s="31"/>
      <c r="I21" s="31"/>
      <c r="J21" s="31"/>
      <c r="K21" s="31"/>
      <c r="L21" s="31"/>
      <c r="M21" s="31"/>
      <c r="N21" s="31"/>
      <c r="O21" s="31"/>
      <c r="P21" s="31"/>
      <c r="Q21" s="31"/>
      <c r="R21" s="31"/>
      <c r="S21" s="31"/>
      <c r="T21" s="31"/>
      <c r="U21" s="31"/>
    </row>
    <row r="22" spans="1:21" ht="24" x14ac:dyDescent="0.2">
      <c r="A22" s="63" t="s">
        <v>3187</v>
      </c>
      <c r="B22" s="64" t="s">
        <v>3188</v>
      </c>
      <c r="C22" s="139" t="s">
        <v>3189</v>
      </c>
      <c r="D22" s="199">
        <v>0.01</v>
      </c>
      <c r="E22" s="31"/>
      <c r="F22" s="31"/>
      <c r="G22" s="31"/>
      <c r="H22" s="31"/>
      <c r="I22" s="31"/>
      <c r="J22" s="31"/>
      <c r="K22" s="31"/>
      <c r="L22" s="31"/>
      <c r="M22" s="31"/>
      <c r="N22" s="31"/>
      <c r="O22" s="31"/>
      <c r="P22" s="31"/>
      <c r="Q22" s="31"/>
      <c r="R22" s="31"/>
      <c r="S22" s="31"/>
      <c r="T22" s="31"/>
      <c r="U22" s="31"/>
    </row>
    <row r="23" spans="1:21" ht="24" x14ac:dyDescent="0.2">
      <c r="A23" s="63" t="s">
        <v>3190</v>
      </c>
      <c r="B23" s="64" t="s">
        <v>3191</v>
      </c>
      <c r="C23" s="139" t="s">
        <v>3192</v>
      </c>
      <c r="D23" s="199">
        <v>0</v>
      </c>
      <c r="E23" s="31"/>
      <c r="F23" s="31"/>
      <c r="G23" s="31"/>
      <c r="H23" s="31"/>
      <c r="I23" s="31"/>
      <c r="J23" s="31"/>
      <c r="K23" s="31"/>
      <c r="L23" s="31"/>
      <c r="M23" s="31"/>
      <c r="N23" s="31"/>
      <c r="O23" s="31"/>
      <c r="P23" s="31"/>
      <c r="Q23" s="31"/>
      <c r="R23" s="31"/>
      <c r="S23" s="31"/>
      <c r="T23" s="31"/>
      <c r="U23" s="31"/>
    </row>
    <row r="24" spans="1:21" ht="24" x14ac:dyDescent="0.2">
      <c r="A24" s="294" t="s">
        <v>2571</v>
      </c>
      <c r="B24" s="134" t="s">
        <v>3193</v>
      </c>
      <c r="C24" s="134" t="s">
        <v>3194</v>
      </c>
      <c r="D24" s="283">
        <v>2029967.34</v>
      </c>
      <c r="E24" s="232"/>
      <c r="F24" s="31"/>
      <c r="G24" s="31"/>
      <c r="H24" s="31"/>
      <c r="I24" s="31"/>
      <c r="J24" s="31"/>
      <c r="K24" s="31"/>
      <c r="L24" s="31"/>
      <c r="M24" s="31"/>
      <c r="N24" s="31"/>
      <c r="O24" s="31"/>
      <c r="P24" s="31"/>
      <c r="Q24" s="31"/>
      <c r="R24" s="31"/>
      <c r="S24" s="31"/>
      <c r="T24" s="31"/>
      <c r="U24" s="31"/>
    </row>
    <row r="25" spans="1:21" ht="24" x14ac:dyDescent="0.2">
      <c r="A25" s="63"/>
      <c r="B25" s="134" t="s">
        <v>3195</v>
      </c>
      <c r="C25" s="139" t="s">
        <v>3196</v>
      </c>
      <c r="D25" s="34">
        <f>D26+D27+D36+D37+D43</f>
        <v>17351376.34</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3163</v>
      </c>
      <c r="C26" s="139" t="s">
        <v>3197</v>
      </c>
      <c r="D26" s="199">
        <v>943177</v>
      </c>
      <c r="E26" s="31"/>
      <c r="F26" s="31"/>
      <c r="G26" s="31"/>
      <c r="H26" s="31"/>
      <c r="I26" s="31"/>
      <c r="J26" s="31"/>
      <c r="K26" s="31"/>
      <c r="L26" s="31"/>
      <c r="M26" s="31"/>
      <c r="N26" s="31"/>
      <c r="O26" s="31"/>
      <c r="P26" s="31"/>
      <c r="Q26" s="31"/>
      <c r="R26" s="31"/>
      <c r="S26" s="31"/>
      <c r="T26" s="31"/>
      <c r="U26" s="31"/>
    </row>
    <row r="27" spans="1:21" ht="12.75" customHeight="1" x14ac:dyDescent="0.2">
      <c r="A27" s="88" t="s">
        <v>2439</v>
      </c>
      <c r="B27" s="89" t="s">
        <v>3198</v>
      </c>
      <c r="C27" s="139" t="s">
        <v>3199</v>
      </c>
      <c r="D27" s="34">
        <f>SUM(D28:D35)</f>
        <v>8948755.870000001</v>
      </c>
      <c r="E27" s="31"/>
      <c r="F27" s="31"/>
      <c r="G27" s="31"/>
      <c r="H27" s="31"/>
      <c r="I27" s="31"/>
      <c r="J27" s="31"/>
      <c r="K27" s="31"/>
      <c r="L27" s="31"/>
      <c r="M27" s="31"/>
      <c r="N27" s="31"/>
      <c r="O27" s="31"/>
      <c r="P27" s="31"/>
      <c r="Q27" s="31"/>
      <c r="R27" s="31"/>
      <c r="S27" s="31"/>
      <c r="T27" s="31"/>
      <c r="U27" s="31"/>
    </row>
    <row r="28" spans="1:21" ht="12.75" customHeight="1" x14ac:dyDescent="0.2">
      <c r="A28" s="63" t="s">
        <v>2441</v>
      </c>
      <c r="B28" s="64" t="s">
        <v>2442</v>
      </c>
      <c r="C28" s="139" t="s">
        <v>3200</v>
      </c>
      <c r="D28" s="199">
        <v>1218222.3</v>
      </c>
      <c r="E28" s="31"/>
      <c r="F28" s="31"/>
      <c r="G28" s="31"/>
      <c r="H28" s="31"/>
      <c r="I28" s="31"/>
      <c r="J28" s="31"/>
      <c r="K28" s="31"/>
      <c r="L28" s="31"/>
      <c r="M28" s="31"/>
      <c r="N28" s="31"/>
      <c r="O28" s="31"/>
      <c r="P28" s="31"/>
      <c r="Q28" s="31"/>
      <c r="R28" s="31"/>
      <c r="S28" s="31"/>
      <c r="T28" s="31"/>
      <c r="U28" s="31"/>
    </row>
    <row r="29" spans="1:21" ht="12.75" customHeight="1" x14ac:dyDescent="0.2">
      <c r="A29" s="63" t="s">
        <v>2443</v>
      </c>
      <c r="B29" s="64" t="s">
        <v>2444</v>
      </c>
      <c r="C29" s="139" t="s">
        <v>3201</v>
      </c>
      <c r="D29" s="199">
        <v>2487299.4900000002</v>
      </c>
      <c r="E29" s="31"/>
      <c r="F29" s="31"/>
      <c r="G29" s="31"/>
      <c r="H29" s="31"/>
      <c r="I29" s="31"/>
      <c r="J29" s="31"/>
      <c r="K29" s="31"/>
      <c r="L29" s="31"/>
      <c r="M29" s="31"/>
      <c r="N29" s="31"/>
      <c r="O29" s="31"/>
      <c r="P29" s="31"/>
      <c r="Q29" s="31"/>
      <c r="R29" s="31"/>
      <c r="S29" s="31"/>
      <c r="T29" s="31"/>
      <c r="U29" s="31"/>
    </row>
    <row r="30" spans="1:21" ht="12.75" customHeight="1" x14ac:dyDescent="0.2">
      <c r="A30" s="63" t="s">
        <v>2445</v>
      </c>
      <c r="B30" s="64" t="s">
        <v>3169</v>
      </c>
      <c r="C30" s="139" t="s">
        <v>3202</v>
      </c>
      <c r="D30" s="199">
        <v>16119.45</v>
      </c>
      <c r="E30" s="31"/>
      <c r="F30" s="31"/>
      <c r="G30" s="31"/>
      <c r="H30" s="31"/>
      <c r="I30" s="31"/>
      <c r="J30" s="31"/>
      <c r="K30" s="31"/>
      <c r="L30" s="31"/>
      <c r="M30" s="31"/>
      <c r="N30" s="31"/>
      <c r="O30" s="31"/>
      <c r="P30" s="31"/>
      <c r="Q30" s="31"/>
      <c r="R30" s="31"/>
      <c r="S30" s="31"/>
      <c r="T30" s="31"/>
      <c r="U30" s="31"/>
    </row>
    <row r="31" spans="1:21" ht="12.75" customHeight="1" x14ac:dyDescent="0.2">
      <c r="A31" s="63" t="s">
        <v>2453</v>
      </c>
      <c r="B31" s="64" t="s">
        <v>2454</v>
      </c>
      <c r="C31" s="139" t="s">
        <v>3203</v>
      </c>
      <c r="D31" s="199">
        <v>470119.65</v>
      </c>
      <c r="E31" s="31"/>
      <c r="F31" s="31"/>
      <c r="G31" s="31"/>
      <c r="H31" s="31"/>
      <c r="I31" s="31"/>
      <c r="J31" s="31"/>
      <c r="K31" s="31"/>
      <c r="L31" s="31"/>
      <c r="M31" s="31"/>
      <c r="N31" s="31"/>
      <c r="O31" s="31"/>
      <c r="P31" s="31"/>
      <c r="Q31" s="31"/>
      <c r="R31" s="31"/>
      <c r="S31" s="31"/>
      <c r="T31" s="31"/>
      <c r="U31" s="31"/>
    </row>
    <row r="32" spans="1:21" ht="12.75" x14ac:dyDescent="0.2">
      <c r="A32" s="63" t="s">
        <v>2455</v>
      </c>
      <c r="B32" s="65" t="s">
        <v>3172</v>
      </c>
      <c r="C32" s="139" t="s">
        <v>3204</v>
      </c>
      <c r="D32" s="199">
        <v>131865.39000000001</v>
      </c>
      <c r="E32" s="232"/>
      <c r="F32" s="31"/>
      <c r="G32" s="31"/>
      <c r="H32" s="31"/>
      <c r="I32" s="31"/>
      <c r="J32" s="31"/>
      <c r="K32" s="31"/>
      <c r="L32" s="31"/>
      <c r="M32" s="31"/>
      <c r="N32" s="31"/>
      <c r="O32" s="31"/>
      <c r="P32" s="31"/>
      <c r="Q32" s="31"/>
      <c r="R32" s="31"/>
      <c r="S32" s="31"/>
      <c r="T32" s="31"/>
      <c r="U32" s="31"/>
    </row>
    <row r="33" spans="1:21" ht="12.75" customHeight="1" x14ac:dyDescent="0.2">
      <c r="A33" s="63" t="s">
        <v>2471</v>
      </c>
      <c r="B33" s="65" t="s">
        <v>2472</v>
      </c>
      <c r="C33" s="139" t="s">
        <v>3205</v>
      </c>
      <c r="D33" s="199">
        <v>404544.47</v>
      </c>
      <c r="E33" s="31"/>
      <c r="F33" s="31"/>
      <c r="G33" s="31"/>
      <c r="H33" s="31"/>
      <c r="I33" s="31"/>
      <c r="J33" s="31"/>
      <c r="K33" s="31"/>
      <c r="L33" s="31"/>
      <c r="M33" s="31"/>
      <c r="N33" s="31"/>
      <c r="O33" s="31"/>
      <c r="P33" s="31"/>
      <c r="Q33" s="31"/>
      <c r="R33" s="31"/>
      <c r="S33" s="31"/>
      <c r="T33" s="31"/>
      <c r="U33" s="31"/>
    </row>
    <row r="34" spans="1:21" ht="12.75" customHeight="1" x14ac:dyDescent="0.2">
      <c r="A34" s="63" t="s">
        <v>2473</v>
      </c>
      <c r="B34" s="65" t="s">
        <v>2474</v>
      </c>
      <c r="C34" s="139" t="s">
        <v>3206</v>
      </c>
      <c r="D34" s="199">
        <v>1266001.54</v>
      </c>
      <c r="E34" s="232"/>
      <c r="F34" s="31"/>
      <c r="G34" s="31"/>
      <c r="H34" s="31"/>
      <c r="I34" s="31"/>
      <c r="J34" s="31"/>
      <c r="K34" s="31"/>
      <c r="L34" s="31"/>
      <c r="M34" s="31"/>
      <c r="N34" s="31"/>
      <c r="O34" s="31"/>
      <c r="P34" s="31"/>
      <c r="Q34" s="31"/>
      <c r="R34" s="31"/>
      <c r="S34" s="31"/>
      <c r="T34" s="31"/>
      <c r="U34" s="31"/>
    </row>
    <row r="35" spans="1:21" ht="12.75" customHeight="1" x14ac:dyDescent="0.2">
      <c r="A35" s="63" t="s">
        <v>2475</v>
      </c>
      <c r="B35" s="65" t="s">
        <v>2476</v>
      </c>
      <c r="C35" s="139" t="s">
        <v>3207</v>
      </c>
      <c r="D35" s="199">
        <v>2954583.58</v>
      </c>
      <c r="E35" s="31"/>
      <c r="F35" s="31"/>
      <c r="G35" s="31"/>
      <c r="H35" s="31"/>
      <c r="I35" s="31"/>
      <c r="J35" s="31"/>
      <c r="K35" s="31"/>
      <c r="L35" s="31"/>
      <c r="M35" s="31"/>
      <c r="N35" s="31"/>
      <c r="O35" s="31"/>
      <c r="P35" s="31"/>
      <c r="Q35" s="31"/>
      <c r="R35" s="31"/>
      <c r="S35" s="31"/>
      <c r="T35" s="31"/>
      <c r="U35" s="31"/>
    </row>
    <row r="36" spans="1:21" ht="12.75" customHeight="1" x14ac:dyDescent="0.2">
      <c r="A36" s="88" t="s">
        <v>2477</v>
      </c>
      <c r="B36" s="89" t="s">
        <v>3145</v>
      </c>
      <c r="C36" s="139" t="s">
        <v>3208</v>
      </c>
      <c r="D36" s="199">
        <v>5690012.6799999997</v>
      </c>
      <c r="E36" s="31"/>
      <c r="F36" s="31"/>
      <c r="G36" s="31"/>
      <c r="H36" s="31"/>
      <c r="I36" s="31"/>
      <c r="J36" s="31"/>
      <c r="K36" s="31"/>
      <c r="L36" s="31"/>
      <c r="M36" s="31"/>
      <c r="N36" s="31"/>
      <c r="O36" s="31"/>
      <c r="P36" s="31"/>
      <c r="Q36" s="31"/>
      <c r="R36" s="31"/>
      <c r="S36" s="31"/>
      <c r="T36" s="31"/>
      <c r="U36" s="31"/>
    </row>
    <row r="37" spans="1:21" ht="36" x14ac:dyDescent="0.2">
      <c r="A37" s="88" t="s">
        <v>3178</v>
      </c>
      <c r="B37" s="89" t="s">
        <v>3209</v>
      </c>
      <c r="C37" s="139" t="s">
        <v>3210</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3181</v>
      </c>
      <c r="C38" s="139" t="s">
        <v>3211</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3183</v>
      </c>
      <c r="B39" s="64" t="s">
        <v>2500</v>
      </c>
      <c r="C39" s="139" t="s">
        <v>3212</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3185</v>
      </c>
      <c r="B40" s="64" t="s">
        <v>2504</v>
      </c>
      <c r="C40" s="139" t="s">
        <v>3213</v>
      </c>
      <c r="D40" s="199"/>
      <c r="E40" s="31"/>
      <c r="F40" s="31"/>
      <c r="G40" s="31"/>
      <c r="H40" s="31"/>
      <c r="I40" s="31"/>
      <c r="J40" s="31"/>
      <c r="K40" s="31"/>
      <c r="L40" s="31"/>
      <c r="M40" s="31"/>
      <c r="N40" s="31"/>
      <c r="O40" s="31"/>
      <c r="P40" s="31"/>
      <c r="Q40" s="31"/>
      <c r="R40" s="31"/>
      <c r="S40" s="31"/>
      <c r="T40" s="31"/>
      <c r="U40" s="31"/>
    </row>
    <row r="41" spans="1:21" ht="24" x14ac:dyDescent="0.2">
      <c r="A41" s="63" t="s">
        <v>3214</v>
      </c>
      <c r="B41" s="64" t="s">
        <v>3188</v>
      </c>
      <c r="C41" s="139" t="s">
        <v>3215</v>
      </c>
      <c r="D41" s="199"/>
      <c r="E41" s="31"/>
      <c r="F41" s="31"/>
      <c r="G41" s="31"/>
      <c r="H41" s="31"/>
      <c r="I41" s="31"/>
      <c r="J41" s="31"/>
      <c r="K41" s="31"/>
      <c r="L41" s="31"/>
      <c r="M41" s="31"/>
      <c r="N41" s="31"/>
      <c r="O41" s="31"/>
      <c r="P41" s="31"/>
      <c r="Q41" s="31"/>
      <c r="R41" s="31"/>
      <c r="S41" s="31"/>
      <c r="T41" s="31"/>
      <c r="U41" s="31"/>
    </row>
    <row r="42" spans="1:21" ht="24" x14ac:dyDescent="0.2">
      <c r="A42" s="63" t="s">
        <v>3190</v>
      </c>
      <c r="B42" s="64" t="s">
        <v>3191</v>
      </c>
      <c r="C42" s="139" t="s">
        <v>3216</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2571</v>
      </c>
      <c r="B43" s="134" t="s">
        <v>3193</v>
      </c>
      <c r="C43" s="134" t="s">
        <v>3217</v>
      </c>
      <c r="D43" s="283">
        <v>1769430.79</v>
      </c>
      <c r="E43" s="232"/>
      <c r="F43" s="31"/>
      <c r="G43" s="31"/>
      <c r="H43" s="31"/>
      <c r="I43" s="31"/>
      <c r="J43" s="31"/>
      <c r="K43" s="31"/>
      <c r="L43" s="31"/>
      <c r="M43" s="31"/>
      <c r="N43" s="31"/>
      <c r="O43" s="31"/>
      <c r="P43" s="31"/>
      <c r="Q43" s="31"/>
      <c r="R43" s="31"/>
      <c r="S43" s="31"/>
      <c r="T43" s="31"/>
      <c r="U43" s="31"/>
    </row>
    <row r="44" spans="1:21" ht="24" x14ac:dyDescent="0.2">
      <c r="A44" s="63"/>
      <c r="B44" s="89" t="s">
        <v>3218</v>
      </c>
      <c r="C44" s="139" t="s">
        <v>3219</v>
      </c>
      <c r="D44" s="34">
        <f>D5+D6-D25</f>
        <v>3113924.9800000004</v>
      </c>
      <c r="E44" s="31"/>
      <c r="F44" s="31"/>
      <c r="G44" s="31"/>
      <c r="H44" s="31"/>
      <c r="I44" s="31"/>
      <c r="J44" s="31"/>
      <c r="K44" s="31"/>
      <c r="L44" s="31"/>
      <c r="M44" s="31"/>
      <c r="N44" s="31"/>
      <c r="O44" s="31"/>
      <c r="P44" s="31"/>
      <c r="Q44" s="31"/>
      <c r="R44" s="31"/>
      <c r="S44" s="31"/>
      <c r="T44" s="31"/>
      <c r="U44" s="31"/>
    </row>
    <row r="45" spans="1:21" ht="24" x14ac:dyDescent="0.2">
      <c r="A45" s="88"/>
      <c r="B45" s="134" t="s">
        <v>3220</v>
      </c>
      <c r="C45" s="139" t="s">
        <v>3221</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3222</v>
      </c>
      <c r="C46" s="139" t="s">
        <v>3223</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3224</v>
      </c>
      <c r="C47" s="139" t="s">
        <v>3225</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3226</v>
      </c>
      <c r="C48" s="139" t="s">
        <v>3227</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3228</v>
      </c>
      <c r="C49" s="139" t="s">
        <v>3229</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3230</v>
      </c>
      <c r="C50" s="139" t="s">
        <v>3231</v>
      </c>
      <c r="D50" s="199"/>
      <c r="E50" s="31"/>
      <c r="F50" s="31"/>
      <c r="G50" s="31"/>
      <c r="H50" s="31"/>
      <c r="I50" s="31"/>
      <c r="J50" s="31"/>
      <c r="K50" s="31"/>
      <c r="L50" s="31"/>
      <c r="M50" s="31"/>
      <c r="N50" s="31"/>
      <c r="O50" s="31"/>
      <c r="P50" s="31"/>
      <c r="Q50" s="31"/>
      <c r="R50" s="31"/>
      <c r="S50" s="31"/>
      <c r="T50" s="31"/>
      <c r="U50" s="31"/>
    </row>
    <row r="51" spans="1:21" ht="24" x14ac:dyDescent="0.2">
      <c r="A51" s="88" t="s">
        <v>2439</v>
      </c>
      <c r="B51" s="134" t="s">
        <v>3232</v>
      </c>
      <c r="C51" s="139" t="s">
        <v>3233</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2441</v>
      </c>
      <c r="B52" s="89" t="s">
        <v>3234</v>
      </c>
      <c r="C52" s="139" t="s">
        <v>3235</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3224</v>
      </c>
      <c r="C53" s="139" t="s">
        <v>3236</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3226</v>
      </c>
      <c r="C54" s="139" t="s">
        <v>3237</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3228</v>
      </c>
      <c r="C55" s="139" t="s">
        <v>3238</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3230</v>
      </c>
      <c r="C56" s="139" t="s">
        <v>3239</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2443</v>
      </c>
      <c r="B57" s="89" t="s">
        <v>3240</v>
      </c>
      <c r="C57" s="139" t="s">
        <v>3241</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3224</v>
      </c>
      <c r="C58" s="139" t="s">
        <v>3242</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3226</v>
      </c>
      <c r="C59" s="139" t="s">
        <v>3243</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3228</v>
      </c>
      <c r="C60" s="139" t="s">
        <v>3244</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3230</v>
      </c>
      <c r="C61" s="139" t="s">
        <v>3245</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2445</v>
      </c>
      <c r="B62" s="89" t="s">
        <v>3246</v>
      </c>
      <c r="C62" s="139" t="s">
        <v>3247</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3224</v>
      </c>
      <c r="C63" s="139" t="s">
        <v>3248</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3226</v>
      </c>
      <c r="C64" s="139" t="s">
        <v>3249</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3228</v>
      </c>
      <c r="C65" s="139" t="s">
        <v>3250</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3230</v>
      </c>
      <c r="C66" s="139" t="s">
        <v>3251</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2453</v>
      </c>
      <c r="B67" s="89" t="s">
        <v>3252</v>
      </c>
      <c r="C67" s="139" t="s">
        <v>3253</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3224</v>
      </c>
      <c r="C68" s="139" t="s">
        <v>3254</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3226</v>
      </c>
      <c r="C69" s="139" t="s">
        <v>3255</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3228</v>
      </c>
      <c r="C70" s="139" t="s">
        <v>3256</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3230</v>
      </c>
      <c r="C71" s="139" t="s">
        <v>3257</v>
      </c>
      <c r="D71" s="199"/>
      <c r="E71" s="31"/>
      <c r="F71" s="31"/>
      <c r="G71" s="31"/>
      <c r="H71" s="31"/>
      <c r="I71" s="31"/>
      <c r="J71" s="31"/>
      <c r="K71" s="31"/>
      <c r="L71" s="31"/>
      <c r="M71" s="31"/>
      <c r="N71" s="31"/>
      <c r="O71" s="31"/>
      <c r="P71" s="31"/>
      <c r="Q71" s="31"/>
      <c r="R71" s="31"/>
      <c r="S71" s="31"/>
      <c r="T71" s="31"/>
      <c r="U71" s="31"/>
    </row>
    <row r="72" spans="1:21" ht="24" x14ac:dyDescent="0.2">
      <c r="A72" s="88" t="s">
        <v>2455</v>
      </c>
      <c r="B72" s="134" t="s">
        <v>3258</v>
      </c>
      <c r="C72" s="139" t="s">
        <v>3259</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3224</v>
      </c>
      <c r="C73" s="139" t="s">
        <v>3260</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3226</v>
      </c>
      <c r="C74" s="139" t="s">
        <v>3261</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3228</v>
      </c>
      <c r="C75" s="139" t="s">
        <v>3262</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3230</v>
      </c>
      <c r="C76" s="139" t="s">
        <v>3263</v>
      </c>
      <c r="D76" s="199"/>
      <c r="E76" s="31"/>
      <c r="F76" s="31"/>
      <c r="G76" s="31"/>
      <c r="H76" s="31"/>
      <c r="I76" s="31"/>
      <c r="J76" s="31"/>
      <c r="K76" s="31"/>
      <c r="L76" s="31"/>
      <c r="M76" s="31"/>
      <c r="N76" s="31"/>
      <c r="O76" s="31"/>
      <c r="P76" s="31"/>
      <c r="Q76" s="31"/>
      <c r="R76" s="31"/>
      <c r="S76" s="31"/>
      <c r="T76" s="31"/>
      <c r="U76" s="31"/>
    </row>
    <row r="77" spans="1:21" ht="24" x14ac:dyDescent="0.2">
      <c r="A77" s="88" t="s">
        <v>2471</v>
      </c>
      <c r="B77" s="89" t="s">
        <v>3264</v>
      </c>
      <c r="C77" s="139" t="s">
        <v>3265</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3224</v>
      </c>
      <c r="C78" s="139" t="s">
        <v>3266</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3226</v>
      </c>
      <c r="C79" s="139" t="s">
        <v>3267</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3228</v>
      </c>
      <c r="C80" s="139" t="s">
        <v>3268</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3230</v>
      </c>
      <c r="C81" s="139" t="s">
        <v>3269</v>
      </c>
      <c r="D81" s="199"/>
      <c r="E81" s="31"/>
      <c r="F81" s="31"/>
      <c r="G81" s="31"/>
      <c r="H81" s="31"/>
      <c r="I81" s="31"/>
      <c r="J81" s="31"/>
      <c r="K81" s="31"/>
      <c r="L81" s="31"/>
      <c r="M81" s="31"/>
      <c r="N81" s="31"/>
      <c r="O81" s="31"/>
      <c r="P81" s="31"/>
      <c r="Q81" s="31"/>
      <c r="R81" s="31"/>
      <c r="S81" s="31"/>
      <c r="T81" s="31"/>
      <c r="U81" s="31"/>
    </row>
    <row r="82" spans="1:21" ht="24" x14ac:dyDescent="0.2">
      <c r="A82" s="88" t="s">
        <v>2473</v>
      </c>
      <c r="B82" s="293" t="s">
        <v>3270</v>
      </c>
      <c r="C82" s="139" t="s">
        <v>3271</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3224</v>
      </c>
      <c r="C83" s="139" t="s">
        <v>3272</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3226</v>
      </c>
      <c r="C84" s="139" t="s">
        <v>3273</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3228</v>
      </c>
      <c r="C85" s="139" t="s">
        <v>3274</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3230</v>
      </c>
      <c r="C86" s="139" t="s">
        <v>3275</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2475</v>
      </c>
      <c r="B87" s="155" t="s">
        <v>3276</v>
      </c>
      <c r="C87" s="139" t="s">
        <v>3277</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3224</v>
      </c>
      <c r="C88" s="139" t="s">
        <v>3278</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3226</v>
      </c>
      <c r="C89" s="139" t="s">
        <v>3279</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3228</v>
      </c>
      <c r="C90" s="139" t="s">
        <v>3280</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3230</v>
      </c>
      <c r="C91" s="139" t="s">
        <v>3281</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2477</v>
      </c>
      <c r="B92" s="89" t="s">
        <v>3282</v>
      </c>
      <c r="C92" s="139" t="s">
        <v>3283</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3224</v>
      </c>
      <c r="C93" s="139" t="s">
        <v>3284</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3226</v>
      </c>
      <c r="C94" s="139" t="s">
        <v>3285</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3228</v>
      </c>
      <c r="C95" s="139" t="s">
        <v>3286</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3230</v>
      </c>
      <c r="C96" s="139" t="s">
        <v>3287</v>
      </c>
      <c r="D96" s="199"/>
      <c r="E96" s="31"/>
      <c r="F96" s="31"/>
      <c r="G96" s="31"/>
      <c r="H96" s="31"/>
      <c r="I96" s="31"/>
      <c r="J96" s="31"/>
      <c r="K96" s="31"/>
      <c r="L96" s="31"/>
      <c r="M96" s="31"/>
      <c r="N96" s="31"/>
      <c r="O96" s="31"/>
      <c r="P96" s="31"/>
      <c r="Q96" s="31"/>
      <c r="R96" s="31"/>
      <c r="S96" s="31"/>
      <c r="T96" s="31"/>
      <c r="U96" s="31"/>
    </row>
    <row r="97" spans="1:21" ht="36" x14ac:dyDescent="0.2">
      <c r="A97" s="88" t="s">
        <v>3178</v>
      </c>
      <c r="B97" s="89" t="s">
        <v>3288</v>
      </c>
      <c r="C97" s="139" t="s">
        <v>3289</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3181</v>
      </c>
      <c r="C98" s="139" t="s">
        <v>3290</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3183</v>
      </c>
      <c r="B99" s="64" t="s">
        <v>2500</v>
      </c>
      <c r="C99" s="139" t="s">
        <v>3291</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3185</v>
      </c>
      <c r="B100" s="64" t="s">
        <v>2504</v>
      </c>
      <c r="C100" s="139" t="s">
        <v>3292</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3214</v>
      </c>
      <c r="B101" s="64" t="s">
        <v>3188</v>
      </c>
      <c r="C101" s="139" t="s">
        <v>3293</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3190</v>
      </c>
      <c r="B102" s="64" t="s">
        <v>3191</v>
      </c>
      <c r="C102" s="139" t="s">
        <v>3294</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2571</v>
      </c>
      <c r="B103" s="292" t="s">
        <v>3193</v>
      </c>
      <c r="C103" s="292" t="s">
        <v>3295</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3296</v>
      </c>
      <c r="C104" s="139" t="s">
        <v>3297</v>
      </c>
      <c r="D104" s="34">
        <f>SUM(D105:D109)</f>
        <v>3113924.98</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3163</v>
      </c>
      <c r="C105" s="139" t="s">
        <v>3298</v>
      </c>
      <c r="D105" s="199">
        <v>13208.94</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2439</v>
      </c>
      <c r="B106" s="64" t="s">
        <v>3143</v>
      </c>
      <c r="C106" s="139" t="s">
        <v>3299</v>
      </c>
      <c r="D106" s="199">
        <v>1573347.5</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2477</v>
      </c>
      <c r="B107" s="64" t="s">
        <v>3145</v>
      </c>
      <c r="C107" s="139" t="s">
        <v>3300</v>
      </c>
      <c r="D107" s="199">
        <v>684261.5</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3178</v>
      </c>
      <c r="B108" s="64" t="s">
        <v>3301</v>
      </c>
      <c r="C108" s="139" t="s">
        <v>3302</v>
      </c>
      <c r="D108" s="199">
        <v>438069.29</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2571</v>
      </c>
      <c r="B109" s="74" t="s">
        <v>3193</v>
      </c>
      <c r="C109" s="290" t="s">
        <v>3303</v>
      </c>
      <c r="D109" s="284">
        <v>405037.75</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topLeftCell="A26" workbookViewId="0">
      <selection sqref="A1:D1"/>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3157</v>
      </c>
      <c r="B1" s="390"/>
      <c r="C1" s="390"/>
      <c r="D1" s="390"/>
      <c r="E1" s="51" t="s">
        <v>3304</v>
      </c>
      <c r="F1" s="51"/>
      <c r="G1" s="51"/>
      <c r="H1" s="51"/>
      <c r="I1" s="51"/>
      <c r="J1" s="51"/>
      <c r="K1" s="51"/>
      <c r="L1" s="51"/>
      <c r="M1" s="51"/>
      <c r="N1" s="51"/>
      <c r="O1" s="51"/>
      <c r="P1" s="51"/>
    </row>
    <row r="2" spans="1:17" ht="37.5" customHeight="1" x14ac:dyDescent="0.2">
      <c r="A2" s="392" t="s">
        <v>3305</v>
      </c>
      <c r="B2" s="390"/>
      <c r="C2" s="390"/>
      <c r="D2" s="390"/>
      <c r="E2" s="50" t="s">
        <v>3305</v>
      </c>
      <c r="F2" s="50" t="s">
        <v>3306</v>
      </c>
      <c r="G2" s="50" t="s">
        <v>3307</v>
      </c>
      <c r="H2" s="50" t="s">
        <v>3307</v>
      </c>
      <c r="I2" s="50" t="s">
        <v>3308</v>
      </c>
      <c r="J2" s="50" t="s">
        <v>1977</v>
      </c>
      <c r="K2" s="50" t="s">
        <v>3309</v>
      </c>
      <c r="L2" s="50" t="s">
        <v>1982</v>
      </c>
      <c r="M2" s="50" t="s">
        <v>3310</v>
      </c>
      <c r="N2" s="50" t="s">
        <v>3311</v>
      </c>
      <c r="O2" s="50" t="s">
        <v>3312</v>
      </c>
      <c r="Q2" s="301"/>
    </row>
    <row r="3" spans="1:17" ht="29.25" customHeight="1" x14ac:dyDescent="0.2">
      <c r="A3" s="97" t="s">
        <v>3313</v>
      </c>
      <c r="B3" s="98" t="s">
        <v>3314</v>
      </c>
      <c r="C3" s="99" t="s">
        <v>3315</v>
      </c>
      <c r="D3" s="95"/>
      <c r="E3" s="96">
        <f>E4+E14+E23+E298+E341+E344+E346</f>
        <v>0</v>
      </c>
      <c r="F3" s="96">
        <f>F4+F14+F23+F298+F341+F344+F346</f>
        <v>4</v>
      </c>
      <c r="G3" s="96">
        <f>IF(RefStr!C13&lt;&gt;"",INT(VALUE(MID(RefStr!C13,1,4))),0)</f>
        <v>2026</v>
      </c>
      <c r="H3" s="100">
        <f>IF(RefStr!C13&lt;&gt;"",INT(VALUE(MID(RefStr!C13,6,2))),0)</f>
        <v>6</v>
      </c>
      <c r="I3" s="101">
        <f>RefStr!C10*1</f>
        <v>22</v>
      </c>
      <c r="J3" s="102" t="str">
        <f>RefStr!H7</f>
        <v>DA</v>
      </c>
      <c r="K3" s="100" t="str">
        <f>RefStr!H9</f>
        <v>NE</v>
      </c>
      <c r="L3" s="100" t="str">
        <f>RefStr!H10</f>
        <v>NE</v>
      </c>
      <c r="M3" s="100" t="str">
        <f>RefStr!H8</f>
        <v>NE</v>
      </c>
      <c r="N3" s="100" t="str">
        <f>RefStr!H11</f>
        <v>DA</v>
      </c>
      <c r="O3" s="103">
        <f>RefStr!C6</f>
        <v>34442</v>
      </c>
      <c r="P3" s="51"/>
    </row>
    <row r="4" spans="1:17" ht="19.5" customHeight="1" x14ac:dyDescent="0.2">
      <c r="A4" s="396" t="s">
        <v>3316</v>
      </c>
      <c r="B4" s="397"/>
      <c r="C4" s="398"/>
      <c r="D4" s="95"/>
      <c r="E4" s="51">
        <f>SUM(E5:E13)</f>
        <v>0</v>
      </c>
      <c r="F4" s="51">
        <f>SUM(F5:F13)</f>
        <v>0</v>
      </c>
      <c r="G4" s="51"/>
      <c r="H4" s="51"/>
      <c r="I4" s="104" t="s">
        <v>3317</v>
      </c>
      <c r="J4" s="104" t="s">
        <v>3318</v>
      </c>
      <c r="K4" s="104" t="s">
        <v>3319</v>
      </c>
      <c r="L4" s="51"/>
      <c r="M4" s="51"/>
      <c r="N4" s="51"/>
      <c r="O4" s="51"/>
      <c r="P4" s="51"/>
    </row>
    <row r="5" spans="1:17" ht="63.75" customHeight="1" x14ac:dyDescent="0.2">
      <c r="A5" s="105">
        <v>1</v>
      </c>
      <c r="B5" s="106" t="str">
        <f t="shared" ref="B5:B13" si="0">IF(E5=1,"Pogreška",IF(F5=1,"Provjera","O.K."))</f>
        <v>O.K.</v>
      </c>
      <c r="C5" s="246" t="s">
        <v>3320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1988</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3330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3337</v>
      </c>
      <c r="B23" s="394"/>
      <c r="C23" s="395"/>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3340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3350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3360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3370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3380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3390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3400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3410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3420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3430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3440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3450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3460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3470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3480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3490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3495</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3500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3508</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3510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3520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3530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3540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3550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3551</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3552</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3553</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3554</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3556</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3557</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3558</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3560</v>
      </c>
      <c r="D246" s="95"/>
      <c r="E246" s="51">
        <f t="shared" si="17"/>
        <v>0</v>
      </c>
      <c r="F246" s="51">
        <f t="shared" si="18"/>
        <v>1</v>
      </c>
      <c r="G246" s="51"/>
      <c r="H246" s="51"/>
      <c r="I246" s="51"/>
      <c r="J246" s="51"/>
      <c r="K246" s="51"/>
      <c r="L246" s="51">
        <f>IF(AND('PR-RAS'!D220&gt;0,'PR-RAS'!D776=0),1,0)</f>
        <v>0</v>
      </c>
      <c r="M246" s="51">
        <f>IF(AND('PR-RAS'!E220&gt;0,'PR-RAS'!E776=0),1,0)</f>
        <v>1</v>
      </c>
      <c r="N246" s="51"/>
      <c r="O246" s="51"/>
      <c r="P246" s="51"/>
    </row>
    <row r="247" spans="1:16" ht="30" customHeight="1" x14ac:dyDescent="0.2">
      <c r="A247" s="105">
        <v>189</v>
      </c>
      <c r="B247" s="106" t="str">
        <f t="shared" si="16"/>
        <v>Provjera</v>
      </c>
      <c r="C247" s="91" t="s">
        <v>3561</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3570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3580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3590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3600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3607</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3610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3620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3630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3640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3650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3655</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3656</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workbookViewId="0">
      <selection sqref="A1:C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2020</v>
      </c>
      <c r="B1" s="404"/>
      <c r="C1" s="404"/>
    </row>
    <row r="2" spans="1:16" ht="33" customHeight="1" x14ac:dyDescent="0.2">
      <c r="A2" s="405" t="s">
        <v>2021</v>
      </c>
      <c r="B2" s="406"/>
      <c r="C2" s="403"/>
      <c r="D2" s="5"/>
      <c r="E2" s="5"/>
      <c r="F2" s="5"/>
      <c r="G2" s="5"/>
      <c r="H2" s="5"/>
      <c r="I2" s="5"/>
      <c r="J2" s="5"/>
      <c r="K2" s="5"/>
      <c r="L2" s="5"/>
      <c r="M2" s="5"/>
      <c r="N2" s="5"/>
      <c r="O2" s="5"/>
      <c r="P2" s="5"/>
    </row>
    <row r="3" spans="1:16" ht="18.75" customHeight="1" x14ac:dyDescent="0.2">
      <c r="A3" s="222" t="s">
        <v>2022</v>
      </c>
      <c r="B3" s="407"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13" t="s">
        <v>2104</v>
      </c>
      <c r="C46" s="403"/>
      <c r="D46" s="5"/>
      <c r="E46" s="5"/>
      <c r="F46" s="5"/>
      <c r="G46" s="5"/>
      <c r="H46" s="5"/>
      <c r="I46" s="5"/>
      <c r="J46" s="5"/>
      <c r="K46" s="5"/>
      <c r="L46" s="5"/>
      <c r="M46" s="5"/>
      <c r="N46" s="5"/>
      <c r="O46" s="5"/>
      <c r="P46" s="5"/>
    </row>
    <row r="47" spans="1:16" ht="66" hidden="1" customHeight="1" x14ac:dyDescent="0.2">
      <c r="A47" s="39" t="s">
        <v>2105</v>
      </c>
      <c r="B47" s="414" t="s">
        <v>2106</v>
      </c>
      <c r="C47" s="414"/>
      <c r="D47" s="5"/>
      <c r="E47" s="5"/>
      <c r="F47" s="5"/>
      <c r="G47" s="5"/>
      <c r="H47" s="5"/>
      <c r="I47" s="5"/>
      <c r="J47" s="5"/>
      <c r="K47" s="5"/>
      <c r="L47" s="5"/>
      <c r="M47" s="5"/>
      <c r="N47" s="5"/>
      <c r="O47" s="5"/>
      <c r="P47" s="5"/>
    </row>
    <row r="48" spans="1:16" ht="123.75" customHeight="1" x14ac:dyDescent="0.2">
      <c r="A48" s="202" t="s">
        <v>2107</v>
      </c>
      <c r="B48" s="412" t="s">
        <v>2108</v>
      </c>
      <c r="C48" s="411"/>
      <c r="D48" s="5"/>
      <c r="E48" s="5"/>
      <c r="F48" s="5"/>
      <c r="G48" s="5"/>
      <c r="H48" s="5"/>
      <c r="I48" s="5"/>
      <c r="J48" s="5"/>
      <c r="K48" s="5"/>
      <c r="L48" s="5"/>
      <c r="M48" s="5"/>
      <c r="N48" s="5"/>
      <c r="O48" s="5"/>
      <c r="P48" s="5"/>
    </row>
    <row r="49" spans="1:16" ht="34.5" customHeight="1" x14ac:dyDescent="0.2">
      <c r="A49" s="202" t="s">
        <v>2109</v>
      </c>
      <c r="B49" s="410" t="s">
        <v>2110</v>
      </c>
      <c r="C49" s="411"/>
      <c r="D49" s="5"/>
      <c r="E49" s="5"/>
      <c r="F49" s="5"/>
      <c r="G49" s="5"/>
      <c r="H49" s="5"/>
      <c r="I49" s="5"/>
      <c r="J49" s="5"/>
      <c r="K49" s="5"/>
      <c r="L49" s="5"/>
      <c r="M49" s="5"/>
      <c r="N49" s="5"/>
      <c r="O49" s="5"/>
      <c r="P49" s="5"/>
    </row>
    <row r="50" spans="1:16" ht="34.5" customHeight="1" x14ac:dyDescent="0.2">
      <c r="A50" s="202" t="s">
        <v>2111</v>
      </c>
      <c r="B50" s="410" t="s">
        <v>2112</v>
      </c>
      <c r="C50" s="411"/>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15" t="s">
        <v>2118</v>
      </c>
      <c r="C53" s="416"/>
      <c r="D53" s="5"/>
      <c r="E53" s="5"/>
      <c r="F53" s="5"/>
      <c r="G53" s="5"/>
      <c r="H53" s="5"/>
      <c r="I53" s="5"/>
      <c r="J53" s="5"/>
      <c r="K53" s="5"/>
      <c r="L53" s="5"/>
      <c r="M53" s="5"/>
      <c r="N53" s="5"/>
      <c r="O53" s="5"/>
      <c r="P53" s="5"/>
    </row>
    <row r="54" spans="1:16" ht="31.5" customHeight="1" x14ac:dyDescent="0.2">
      <c r="A54" s="224" t="s">
        <v>2119</v>
      </c>
      <c r="B54" s="415" t="s">
        <v>2120</v>
      </c>
      <c r="C54" s="416"/>
      <c r="D54" s="5"/>
      <c r="E54" s="5"/>
      <c r="F54" s="5"/>
      <c r="G54" s="5"/>
      <c r="H54" s="5"/>
      <c r="I54" s="5"/>
      <c r="J54" s="5"/>
      <c r="K54" s="5"/>
      <c r="L54" s="5"/>
      <c r="M54" s="5"/>
      <c r="N54" s="5"/>
      <c r="O54" s="5"/>
      <c r="P54" s="5"/>
    </row>
    <row r="55" spans="1:16" ht="54.6" customHeight="1" x14ac:dyDescent="0.2">
      <c r="A55" s="224" t="s">
        <v>2121</v>
      </c>
      <c r="B55" s="415" t="s">
        <v>2122</v>
      </c>
      <c r="C55" s="416"/>
      <c r="D55" s="5"/>
      <c r="E55" s="5"/>
      <c r="F55" s="5"/>
      <c r="G55" s="5"/>
      <c r="H55" s="5"/>
      <c r="I55" s="5"/>
      <c r="J55" s="5"/>
      <c r="K55" s="5"/>
      <c r="L55" s="5"/>
      <c r="M55" s="5"/>
      <c r="N55" s="5"/>
      <c r="O55" s="5"/>
      <c r="P55" s="5"/>
    </row>
    <row r="56" spans="1:16" ht="54.6" customHeight="1" x14ac:dyDescent="0.2">
      <c r="A56" s="224" t="s">
        <v>2123</v>
      </c>
      <c r="B56" s="415" t="s">
        <v>2124</v>
      </c>
      <c r="C56" s="416"/>
      <c r="D56" s="5"/>
      <c r="E56" s="5"/>
      <c r="F56" s="5"/>
      <c r="G56" s="5"/>
      <c r="H56" s="5"/>
      <c r="I56" s="5"/>
      <c r="J56" s="5"/>
      <c r="K56" s="5"/>
      <c r="L56" s="5"/>
      <c r="M56" s="5"/>
      <c r="N56" s="5"/>
      <c r="O56" s="5"/>
      <c r="P56" s="5"/>
    </row>
    <row r="57" spans="1:16" ht="54" customHeight="1" x14ac:dyDescent="0.2">
      <c r="A57" s="224" t="s">
        <v>2125</v>
      </c>
      <c r="B57" s="415" t="s">
        <v>2126</v>
      </c>
      <c r="C57" s="416"/>
      <c r="D57" s="5"/>
      <c r="E57" s="5"/>
      <c r="F57" s="5"/>
      <c r="G57" s="5"/>
      <c r="H57" s="5"/>
      <c r="I57" s="5"/>
      <c r="J57" s="5"/>
      <c r="K57" s="5"/>
      <c r="L57" s="5"/>
      <c r="M57" s="5"/>
      <c r="N57" s="5"/>
      <c r="O57" s="5"/>
      <c r="P57" s="5"/>
    </row>
    <row r="58" spans="1:16" ht="31.15" customHeight="1" x14ac:dyDescent="0.2">
      <c r="A58" s="270" t="s">
        <v>2127</v>
      </c>
      <c r="B58" s="408" t="s">
        <v>2128</v>
      </c>
      <c r="C58" s="409"/>
      <c r="D58" s="5"/>
      <c r="E58" s="5"/>
      <c r="F58" s="5"/>
      <c r="G58" s="5"/>
      <c r="H58" s="5"/>
      <c r="I58" s="5"/>
      <c r="J58" s="5"/>
      <c r="K58" s="5"/>
      <c r="L58" s="5"/>
      <c r="M58" s="5"/>
      <c r="N58" s="5"/>
      <c r="O58" s="5"/>
      <c r="P58" s="5"/>
    </row>
    <row r="59" spans="1:16" ht="46.5" customHeight="1" x14ac:dyDescent="0.2">
      <c r="A59" s="302" t="s">
        <v>2129</v>
      </c>
      <c r="B59" s="400" t="s">
        <v>2130</v>
      </c>
      <c r="C59" s="401"/>
      <c r="D59" s="298"/>
      <c r="E59" s="5"/>
      <c r="F59" s="5"/>
      <c r="G59" s="5"/>
      <c r="H59" s="5"/>
      <c r="I59" s="5"/>
      <c r="J59" s="5"/>
      <c r="K59" s="5"/>
      <c r="L59" s="5"/>
      <c r="M59" s="5"/>
      <c r="N59" s="5"/>
      <c r="O59" s="5"/>
      <c r="P59" s="5"/>
    </row>
    <row r="60" spans="1:16" ht="39" customHeight="1" x14ac:dyDescent="0.2">
      <c r="A60" s="302" t="s">
        <v>2131</v>
      </c>
      <c r="B60" s="400" t="s">
        <v>2132</v>
      </c>
      <c r="C60" s="401"/>
      <c r="D60" s="325"/>
      <c r="E60" s="229"/>
      <c r="F60" s="229"/>
      <c r="G60" s="229"/>
      <c r="H60" s="229"/>
      <c r="I60" s="229"/>
      <c r="J60" s="229"/>
      <c r="K60" s="229"/>
      <c r="L60" s="229"/>
      <c r="M60" s="229"/>
      <c r="N60" s="229"/>
      <c r="O60" s="229"/>
      <c r="P60" s="229"/>
    </row>
    <row r="61" spans="1:16" ht="39" customHeight="1" x14ac:dyDescent="0.2">
      <c r="A61" s="302" t="s">
        <v>2133</v>
      </c>
      <c r="B61" s="400" t="s">
        <v>2134</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sczagric</cp:lastModifiedBy>
  <cp:lastPrinted>2026-07-14T12:04:41Z</cp:lastPrinted>
  <dcterms:created xsi:type="dcterms:W3CDTF">2022-04-01T05:14:30Z</dcterms:created>
  <dcterms:modified xsi:type="dcterms:W3CDTF">2026-10-06T07:53:38Z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